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240" yWindow="135" windowWidth="5205" windowHeight="6150" activeTab="2"/>
  </bookViews>
  <sheets>
    <sheet name="титул" sheetId="1" r:id="rId1"/>
    <sheet name="таблица" sheetId="2" r:id="rId2"/>
    <sheet name="итог" sheetId="3" r:id="rId3"/>
    <sheet name="расчет" sheetId="4" state="hidden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<sst xmlns="http://schemas.openxmlformats.org/spreadsheetml/2006/main" count="25" uniqueCount="21">
  <si>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Название</t>
  </si>
  <si>
    <t>Обозначение</t>
  </si>
  <si>
    <t>Размерность</t>
  </si>
  <si>
    <t>индуктивность</t>
  </si>
  <si>
    <t>напряжение</t>
  </si>
  <si>
    <t>R</t>
  </si>
  <si>
    <t>E</t>
  </si>
  <si>
    <t>B</t>
  </si>
  <si>
    <t>Заполни таблицу. Не забудь перейти  в нужных местах на английский язык</t>
  </si>
  <si>
    <t>А</t>
  </si>
  <si>
    <t>Кл</t>
  </si>
  <si>
    <t>Дж</t>
  </si>
  <si>
    <t>Вб</t>
  </si>
  <si>
    <t>Н</t>
  </si>
  <si>
    <t>Итоги работы</t>
  </si>
  <si>
    <t>№ задания</t>
  </si>
  <si>
    <t>правильность выполнения задания</t>
  </si>
  <si>
    <t>количество набранных баллов</t>
  </si>
  <si>
    <t>итого</t>
  </si>
  <si>
    <t>Далее</t>
  </si>
  <si>
    <t>на титул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</si>
</sst>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i/>
      <sz val="20"/>
      <color indexed="12"/>
      <name val="Monotype Corsiva"/>
      <family val="4"/>
    </font>
    <font>
      <sz val="20"/>
      <color indexed="16"/>
      <name val="Arial Cyr"/>
      <family val="0"/>
    </font>
    <font>
      <b/>
      <sz val="20"/>
      <color indexed="16"/>
      <name val="Arial Cyr"/>
      <family val="0"/>
    </font>
    <font>
      <b/>
      <i/>
      <sz val="16"/>
      <color indexed="12"/>
      <name val="Monotype Corsiva"/>
      <family val="4"/>
    </font>
    <font>
      <b/>
      <i/>
      <sz val="24"/>
      <color indexed="10"/>
      <name val="Monotype Corsiva"/>
      <family val="4"/>
    </font>
    <font>
      <i/>
      <sz val="12"/>
      <color indexed="12"/>
      <name val="Monotype Corsiva"/>
      <family val="4"/>
    </font>
    <font>
      <b/>
      <i/>
      <sz val="16"/>
      <color indexed="10"/>
      <name val="Monotype Corsiva"/>
      <family val="4"/>
    </font>
    <font>
      <i/>
      <sz val="18"/>
      <color indexed="12"/>
      <name val="Monotype Corsiva"/>
      <family val="4"/>
    </font>
    <font>
      <b/>
      <sz val="22"/>
      <color indexed="12"/>
      <name val="Arial Cyr"/>
      <family val="0"/>
    </font>
    <font>
      <i/>
      <sz val="16"/>
      <color indexed="12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16"/>
      <name val="French Script MT"/>
      <family val="4"/>
    </font>
    <font>
      <u val="single"/>
      <sz val="2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15" applyFont="1" applyFill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7" fillId="2" borderId="0" xfId="15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8</xdr:row>
      <xdr:rowOff>104775</xdr:rowOff>
    </xdr:from>
    <xdr:to>
      <xdr:col>13</xdr:col>
      <xdr:colOff>238125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 rot="20950620">
          <a:off x="1209675" y="1400175"/>
          <a:ext cx="8067675" cy="1428750"/>
        </a:xfrm>
        <a:prstGeom prst="rect"/>
        <a:noFill/>
      </xdr:spPr>
      <xdr:txBody>
        <a:bodyPr fromWordArt="1" wrap="none">
          <a:prstTxWarp prst="textWave2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Магнетизм</a:t>
          </a:r>
        </a:p>
      </xdr:txBody>
    </xdr:sp>
    <xdr:clientData/>
  </xdr:twoCellAnchor>
  <xdr:twoCellAnchor>
    <xdr:from>
      <xdr:col>7</xdr:col>
      <xdr:colOff>180975</xdr:colOff>
      <xdr:row>22</xdr:row>
      <xdr:rowOff>66675</xdr:rowOff>
    </xdr:from>
    <xdr:to>
      <xdr:col>10</xdr:col>
      <xdr:colOff>295275</xdr:colOff>
      <xdr:row>27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048250" y="3629025"/>
          <a:ext cx="2200275" cy="8477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720">
              <a:ln w="254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11 класс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6:N27"/>
  <sheetViews>
    <sheetView zoomScale="75" zoomScaleNormal="75" workbookViewId="0" topLeftCell="A1">
      <selection activeCell="M26" sqref="M26:N27"/>
    </sheetView>
  </sheetViews>
  <sheetFormatPr defaultColWidth="9.00390625" defaultRowHeight="12.75"/>
  <cols>
    <col min="1" max="16384" width="9.125" style="1" customWidth="1"/>
  </cols>
  <sheetData>
    <row r="26" spans="13:14" ht="12.75">
      <c r="M26" s="26" t="s">
        <v>19</v>
      </c>
      <c r="N26" s="26"/>
    </row>
    <row r="27" spans="13:14" ht="12.75">
      <c r="M27" s="26"/>
      <c r="N27" s="26"/>
    </row>
  </sheetData>
  <sheetProtection password="CF7A" sheet="1" objects="1" scenarios="1"/>
  <mergeCells count="1">
    <mergeCell ref="M26:N27"/>
  </mergeCells>
  <hyperlinks>
    <hyperlink ref="M26:N27" location="приложение1.xls#таблица!c5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zoomScale="75" zoomScaleNormal="75" workbookViewId="0" topLeftCell="A1">
      <selection activeCell="G13" sqref="G13:H14"/>
    </sheetView>
  </sheetViews>
  <sheetFormatPr defaultColWidth="9.00390625" defaultRowHeight="12.75"/>
  <cols>
    <col min="1" max="1" width="16.25390625" style="2" customWidth="1"/>
    <col min="2" max="2" width="7.625" style="2" customWidth="1"/>
    <col min="3" max="3" width="35.875" style="2" customWidth="1"/>
    <col min="4" max="4" width="23.875" style="2" customWidth="1"/>
    <col min="5" max="5" width="25.875" style="2" customWidth="1"/>
    <col min="6" max="16384" width="9.125" style="2" customWidth="1"/>
  </cols>
  <sheetData>
    <row r="1" ht="12" customHeight="1"/>
    <row r="2" spans="2:7" ht="25.5" customHeight="1">
      <c r="B2" s="24" t="s">
        <v>8</v>
      </c>
      <c r="C2" s="24"/>
      <c r="D2" s="24"/>
      <c r="E2" s="24"/>
      <c r="F2" s="24"/>
      <c r="G2" s="24"/>
    </row>
    <row r="4" spans="2:5" ht="27">
      <c r="B4" s="3"/>
      <c r="C4" s="4" t="s">
        <v>0</v>
      </c>
      <c r="D4" s="4" t="s">
        <v>1</v>
      </c>
      <c r="E4" s="4" t="s">
        <v>2</v>
      </c>
    </row>
    <row r="5" spans="2:5" ht="27">
      <c r="B5" s="4">
        <v>1</v>
      </c>
      <c r="C5" s="20"/>
      <c r="D5" s="21"/>
      <c r="E5" s="7" t="s">
        <v>9</v>
      </c>
    </row>
    <row r="6" spans="2:5" ht="27">
      <c r="B6" s="4">
        <v>2</v>
      </c>
      <c r="C6" s="20"/>
      <c r="D6" s="21"/>
      <c r="E6" s="7" t="s">
        <v>10</v>
      </c>
    </row>
    <row r="7" spans="2:5" ht="27">
      <c r="B7" s="4">
        <v>3</v>
      </c>
      <c r="C7" s="5" t="s">
        <v>3</v>
      </c>
      <c r="D7" s="21"/>
      <c r="E7" s="22"/>
    </row>
    <row r="8" spans="2:5" ht="27">
      <c r="B8" s="4">
        <v>4</v>
      </c>
      <c r="C8" s="20"/>
      <c r="D8" s="6" t="s">
        <v>5</v>
      </c>
      <c r="E8" s="22"/>
    </row>
    <row r="9" spans="2:5" ht="32.25">
      <c r="B9" s="4">
        <v>5</v>
      </c>
      <c r="C9" s="20"/>
      <c r="D9" s="23" t="s">
        <v>6</v>
      </c>
      <c r="E9" s="22"/>
    </row>
    <row r="10" spans="2:5" ht="27">
      <c r="B10" s="4">
        <v>6</v>
      </c>
      <c r="C10" s="5" t="s">
        <v>4</v>
      </c>
      <c r="D10" s="21"/>
      <c r="E10" s="22"/>
    </row>
    <row r="11" spans="2:5" ht="27">
      <c r="B11" s="4">
        <v>7</v>
      </c>
      <c r="C11" s="20"/>
      <c r="D11" s="21"/>
      <c r="E11" s="7" t="s">
        <v>11</v>
      </c>
    </row>
    <row r="12" spans="2:5" ht="27">
      <c r="B12" s="4">
        <v>8</v>
      </c>
      <c r="C12" s="20"/>
      <c r="D12" s="6" t="s">
        <v>7</v>
      </c>
      <c r="E12" s="22"/>
    </row>
    <row r="13" spans="2:8" ht="27">
      <c r="B13" s="4">
        <v>9</v>
      </c>
      <c r="C13" s="20"/>
      <c r="D13" s="21"/>
      <c r="E13" s="7" t="s">
        <v>12</v>
      </c>
      <c r="G13" s="26" t="s">
        <v>19</v>
      </c>
      <c r="H13" s="26"/>
    </row>
    <row r="14" spans="2:8" ht="27">
      <c r="B14" s="4">
        <v>10</v>
      </c>
      <c r="C14" s="20"/>
      <c r="D14" s="21"/>
      <c r="E14" s="7" t="s">
        <v>13</v>
      </c>
      <c r="G14" s="26"/>
      <c r="H14" s="26"/>
    </row>
  </sheetData>
  <sheetProtection password="CF7A" sheet="1" objects="1" scenarios="1"/>
  <mergeCells count="2">
    <mergeCell ref="B2:G2"/>
    <mergeCell ref="G13:H14"/>
  </mergeCells>
  <hyperlinks>
    <hyperlink ref="G13:H14" location="приложение1.xls#итог!A1" display="Далее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showGridLines="0" showRowColHeaders="0" tabSelected="1" showOutlineSymbols="0" zoomScale="75" zoomScaleNormal="75" workbookViewId="0" topLeftCell="A2">
      <selection activeCell="A1" sqref="A1"/>
    </sheetView>
  </sheetViews>
  <sheetFormatPr defaultColWidth="9.00390625" defaultRowHeight="12.75"/>
  <cols>
    <col min="1" max="1" width="16.25390625" style="2" customWidth="1"/>
    <col min="2" max="2" width="19.25390625" style="2" customWidth="1"/>
    <col min="3" max="3" width="35.875" style="2" customWidth="1"/>
    <col min="4" max="4" width="30.75390625" style="2" customWidth="1"/>
    <col min="5" max="16384" width="9.125" style="2" customWidth="1"/>
  </cols>
  <sheetData>
    <row r="1" ht="12" customHeight="1" hidden="1"/>
    <row r="2" spans="1:6" ht="25.5" customHeight="1">
      <c r="A2" s="19" t="s">
        <v>20</v>
      </c>
      <c r="C2" s="14" t="s">
        <v>14</v>
      </c>
      <c r="D2" s="13"/>
      <c r="E2" s="13"/>
      <c r="F2" s="13"/>
    </row>
    <row r="3" ht="8.25" customHeight="1"/>
    <row r="4" spans="2:4" ht="51" customHeight="1">
      <c r="B4" s="15" t="s">
        <v>15</v>
      </c>
      <c r="C4" s="16" t="s">
        <v>16</v>
      </c>
      <c r="D4" s="16" t="s">
        <v>17</v>
      </c>
    </row>
    <row r="5" spans="2:4" ht="27">
      <c r="B5" s="4">
        <v>1</v>
      </c>
      <c r="C5" s="7" t="str">
        <f>REPT(расчет!F5,1)</f>
        <v>Неправильно</v>
      </c>
      <c r="D5" s="7" t="str">
        <f>REPT(расчет!G5,1)</f>
        <v>0</v>
      </c>
    </row>
    <row r="6" spans="2:4" ht="27">
      <c r="B6" s="4">
        <v>2</v>
      </c>
      <c r="C6" s="7" t="str">
        <f>REPT(расчет!F6,1)</f>
        <v>Неправильно</v>
      </c>
      <c r="D6" s="7" t="str">
        <f>REPT(расчет!G6,1)</f>
        <v>0</v>
      </c>
    </row>
    <row r="7" spans="2:4" ht="27">
      <c r="B7" s="4">
        <v>3</v>
      </c>
      <c r="C7" s="7" t="str">
        <f>REPT(расчет!F7,1)</f>
        <v>Неправильно</v>
      </c>
      <c r="D7" s="7" t="str">
        <f>REPT(расчет!G7,1)</f>
        <v>0</v>
      </c>
    </row>
    <row r="8" spans="2:4" ht="27">
      <c r="B8" s="4">
        <v>4</v>
      </c>
      <c r="C8" s="7" t="str">
        <f>REPT(расчет!F8,1)</f>
        <v>Неправильно</v>
      </c>
      <c r="D8" s="7" t="str">
        <f>REPT(расчет!G8,1)</f>
        <v>0</v>
      </c>
    </row>
    <row r="9" spans="2:4" ht="27">
      <c r="B9" s="4">
        <v>5</v>
      </c>
      <c r="C9" s="7" t="str">
        <f>REPT(расчет!F9,1)</f>
        <v>Неправильно</v>
      </c>
      <c r="D9" s="7" t="str">
        <f>REPT(расчет!G9,1)</f>
        <v>0</v>
      </c>
    </row>
    <row r="10" spans="2:4" ht="27">
      <c r="B10" s="4">
        <v>6</v>
      </c>
      <c r="C10" s="7" t="str">
        <f>REPT(расчет!F10,1)</f>
        <v>Неправильно</v>
      </c>
      <c r="D10" s="7" t="str">
        <f>REPT(расчет!G10,1)</f>
        <v>0</v>
      </c>
    </row>
    <row r="11" spans="2:4" ht="27">
      <c r="B11" s="4">
        <v>7</v>
      </c>
      <c r="C11" s="7" t="str">
        <f>REPT(расчет!F11,1)</f>
        <v>Неправильно</v>
      </c>
      <c r="D11" s="7" t="str">
        <f>REPT(расчет!G11,1)</f>
        <v>0</v>
      </c>
    </row>
    <row r="12" spans="2:4" ht="27">
      <c r="B12" s="4">
        <v>8</v>
      </c>
      <c r="C12" s="7" t="str">
        <f>REPT(расчет!F12,1)</f>
        <v>Неправильно</v>
      </c>
      <c r="D12" s="7" t="str">
        <f>REPT(расчет!G12,1)</f>
        <v>0</v>
      </c>
    </row>
    <row r="13" spans="2:4" ht="27">
      <c r="B13" s="4">
        <v>9</v>
      </c>
      <c r="C13" s="7" t="str">
        <f>REPT(расчет!F13,1)</f>
        <v>Неправильно</v>
      </c>
      <c r="D13" s="7" t="str">
        <f>REPT(расчет!G13,1)</f>
        <v>0</v>
      </c>
    </row>
    <row r="14" spans="2:4" ht="27">
      <c r="B14" s="4">
        <v>10</v>
      </c>
      <c r="C14" s="7" t="str">
        <f>REPT(расчет!F14,1)</f>
        <v>Неправильно</v>
      </c>
      <c r="D14" s="7" t="str">
        <f>REPT(расчет!G14,1)</f>
        <v>0</v>
      </c>
    </row>
    <row r="15" spans="2:4" ht="27.75">
      <c r="B15" s="18" t="s">
        <v>18</v>
      </c>
      <c r="D15" s="17">
        <f>SUM(расчет!G5:G14)</f>
        <v>0</v>
      </c>
    </row>
  </sheetData>
  <sheetProtection password="CF7A" sheet="1" objects="1" scenarios="1"/>
  <hyperlinks>
    <hyperlink ref="A2" location="приложение1.xls#титул!A1" display="-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zoomScale="75" zoomScaleNormal="75" workbookViewId="0" topLeftCell="A2">
      <selection activeCell="A2" sqref="A1:IV16384"/>
    </sheetView>
  </sheetViews>
  <sheetFormatPr defaultColWidth="9.00390625" defaultRowHeight="12.75"/>
  <cols>
    <col min="1" max="1" width="16.25390625" style="8" customWidth="1"/>
    <col min="2" max="2" width="7.625" style="8" customWidth="1"/>
    <col min="3" max="3" width="12.375" style="8" customWidth="1"/>
    <col min="4" max="4" width="16.375" style="8" customWidth="1"/>
    <col min="5" max="5" width="18.875" style="8" customWidth="1"/>
    <col min="6" max="6" width="18.75390625" style="8" customWidth="1"/>
    <col min="7" max="16384" width="9.125" style="8" customWidth="1"/>
  </cols>
  <sheetData>
    <row r="1" ht="12" customHeight="1"/>
    <row r="2" spans="2:7" ht="25.5" customHeight="1">
      <c r="B2" s="25"/>
      <c r="C2" s="25"/>
      <c r="D2" s="25"/>
      <c r="E2" s="25"/>
      <c r="F2" s="25"/>
      <c r="G2" s="25"/>
    </row>
    <row r="4" spans="2:5" ht="25.5">
      <c r="B4" s="9"/>
      <c r="C4" s="12" t="s">
        <v>0</v>
      </c>
      <c r="D4" s="12" t="s">
        <v>1</v>
      </c>
      <c r="E4" s="12" t="s">
        <v>2</v>
      </c>
    </row>
    <row r="5" spans="2:7" ht="27">
      <c r="B5" s="10">
        <v>1</v>
      </c>
      <c r="C5" s="11">
        <f>IF(таблица!C5="сила тока",1,0)</f>
        <v>0</v>
      </c>
      <c r="D5" s="11">
        <f>IF(таблица!D5="J",1,0)</f>
        <v>0</v>
      </c>
      <c r="E5" s="11">
        <f>IF(таблица!E5="А",1,0)</f>
        <v>1</v>
      </c>
      <c r="F5" s="8" t="str">
        <f>IF(C5+D5+E5=3,"Правильно","Неправильно")</f>
        <v>Неправильно</v>
      </c>
      <c r="G5" s="8">
        <f>IF(F5="Правильно",1,0)</f>
        <v>0</v>
      </c>
    </row>
    <row r="6" spans="2:7" ht="27">
      <c r="B6" s="10">
        <v>2</v>
      </c>
      <c r="C6" s="11">
        <f>IF(таблица!C6="заряд",1,0)</f>
        <v>0</v>
      </c>
      <c r="D6" s="11">
        <f>IF(таблица!D6="q",1,0)</f>
        <v>0</v>
      </c>
      <c r="E6" s="11">
        <f>IF(таблица!E6="Кл",1,0)</f>
        <v>1</v>
      </c>
      <c r="F6" s="8" t="str">
        <f aca="true" t="shared" si="0" ref="F6:F14">IF(C6+D6+E6=3,"Правильно","Неправильно")</f>
        <v>Неправильно</v>
      </c>
      <c r="G6" s="8">
        <f aca="true" t="shared" si="1" ref="G6:G14">IF(F6="Правильно",1,0)</f>
        <v>0</v>
      </c>
    </row>
    <row r="7" spans="2:7" ht="27">
      <c r="B7" s="10">
        <v>3</v>
      </c>
      <c r="C7" s="11">
        <f>IF(таблица!C7="индуктивность",1,0)</f>
        <v>1</v>
      </c>
      <c r="D7" s="11">
        <f>IF(таблица!D7="L",1,0)</f>
        <v>0</v>
      </c>
      <c r="E7" s="11">
        <f>IF(таблица!E7="Гн",1,0)</f>
        <v>0</v>
      </c>
      <c r="F7" s="8" t="str">
        <f t="shared" si="0"/>
        <v>Неправильно</v>
      </c>
      <c r="G7" s="8">
        <f t="shared" si="1"/>
        <v>0</v>
      </c>
    </row>
    <row r="8" spans="2:7" ht="27">
      <c r="B8" s="10">
        <v>4</v>
      </c>
      <c r="C8" s="11">
        <f>IF(таблица!C8="сопротивление",1,0)</f>
        <v>0</v>
      </c>
      <c r="D8" s="11">
        <f>IF(таблица!D8="R",1,0)</f>
        <v>1</v>
      </c>
      <c r="E8" s="11">
        <f>IF(таблица!E8="Ом",1,0)</f>
        <v>0</v>
      </c>
      <c r="F8" s="8" t="str">
        <f t="shared" si="0"/>
        <v>Неправильно</v>
      </c>
      <c r="G8" s="8">
        <f t="shared" si="1"/>
        <v>0</v>
      </c>
    </row>
    <row r="9" spans="2:7" ht="27">
      <c r="B9" s="10">
        <v>5</v>
      </c>
      <c r="C9" s="11">
        <f>IF(таблица!C9="ЭДС",1,0)</f>
        <v>0</v>
      </c>
      <c r="D9" s="11">
        <f>IF(таблица!D9="E",1,0)</f>
        <v>1</v>
      </c>
      <c r="E9" s="11">
        <f>IF(таблица!E9="В",1,0)</f>
        <v>0</v>
      </c>
      <c r="F9" s="8" t="str">
        <f t="shared" si="0"/>
        <v>Неправильно</v>
      </c>
      <c r="G9" s="8">
        <f t="shared" si="1"/>
        <v>0</v>
      </c>
    </row>
    <row r="10" spans="2:7" ht="27">
      <c r="B10" s="10">
        <v>6</v>
      </c>
      <c r="C10" s="11">
        <f>IF(таблица!C10="напряжение",1,0)</f>
        <v>1</v>
      </c>
      <c r="D10" s="11">
        <f>IF(таблица!D10="U",1,0)</f>
        <v>0</v>
      </c>
      <c r="E10" s="11">
        <f>IF(таблица!E10="В",1,0)</f>
        <v>0</v>
      </c>
      <c r="F10" s="8" t="str">
        <f t="shared" si="0"/>
        <v>Неправильно</v>
      </c>
      <c r="G10" s="8">
        <f t="shared" si="1"/>
        <v>0</v>
      </c>
    </row>
    <row r="11" spans="2:7" ht="27">
      <c r="B11" s="10">
        <v>7</v>
      </c>
      <c r="C11" s="11">
        <f>IF(таблица!C11="энергия",1,0)</f>
        <v>0</v>
      </c>
      <c r="D11" s="11">
        <f>IF(таблица!D11="E",1,IF(таблица!D11="W",1,0))</f>
        <v>0</v>
      </c>
      <c r="E11" s="11">
        <f>IF(таблица!E11="Дж",1,0)</f>
        <v>1</v>
      </c>
      <c r="F11" s="8" t="str">
        <f t="shared" si="0"/>
        <v>Неправильно</v>
      </c>
      <c r="G11" s="8">
        <f t="shared" si="1"/>
        <v>0</v>
      </c>
    </row>
    <row r="12" spans="2:7" ht="27">
      <c r="B12" s="10">
        <v>8</v>
      </c>
      <c r="C12" s="11">
        <f>IF(таблица!C12="магнитная индукция",1,0)</f>
        <v>0</v>
      </c>
      <c r="D12" s="11">
        <f>IF(таблица!D12="B",1,0)</f>
        <v>1</v>
      </c>
      <c r="E12" s="11">
        <f>IF(таблица!E12="Тл",1,0)</f>
        <v>0</v>
      </c>
      <c r="F12" s="8" t="str">
        <f t="shared" si="0"/>
        <v>Неправильно</v>
      </c>
      <c r="G12" s="8">
        <f t="shared" si="1"/>
        <v>0</v>
      </c>
    </row>
    <row r="13" spans="2:7" ht="27">
      <c r="B13" s="10">
        <v>9</v>
      </c>
      <c r="C13" s="11">
        <f>IF(таблица!C13="магнитный поток",1,0)</f>
        <v>0</v>
      </c>
      <c r="D13" s="11">
        <f>IF(таблица!D13="Ф",1,0)</f>
        <v>0</v>
      </c>
      <c r="E13" s="11">
        <f>IF(таблица!E13="Вб",1,0)</f>
        <v>1</v>
      </c>
      <c r="F13" s="8" t="str">
        <f t="shared" si="0"/>
        <v>Неправильно</v>
      </c>
      <c r="G13" s="8">
        <f t="shared" si="1"/>
        <v>0</v>
      </c>
    </row>
    <row r="14" spans="2:7" ht="27">
      <c r="B14" s="10">
        <v>10</v>
      </c>
      <c r="C14" s="11">
        <f>IF(таблица!C14="сила Ампера",1,0)</f>
        <v>0</v>
      </c>
      <c r="D14" s="11">
        <f>IF(таблица!D14="FA",1,0)</f>
        <v>0</v>
      </c>
      <c r="E14" s="11">
        <f>IF(таблица!E14="Н",1,0)</f>
        <v>1</v>
      </c>
      <c r="F14" s="8" t="str">
        <f t="shared" si="0"/>
        <v>Неправильно</v>
      </c>
      <c r="G14" s="8">
        <f t="shared" si="1"/>
        <v>0</v>
      </c>
    </row>
  </sheetData>
  <sheetProtection password="CF7A" sheet="1" objects="1" scenarios="1"/>
  <mergeCells count="1"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</dc:creator>
  <cp:keywords/>
  <dc:description/>
  <cp:lastModifiedBy>Iren</cp:lastModifiedBy>
  <dcterms:created xsi:type="dcterms:W3CDTF">2005-11-19T06:11:44Z</dcterms:created>
  <dcterms:modified xsi:type="dcterms:W3CDTF">2007-12-08T10:05:17Z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