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1185" windowWidth="9180" windowHeight="4050" activeTab="0"/>
  </bookViews>
  <sheets>
    <sheet name="Алгебра  №1" sheetId="1" r:id="rId1"/>
    <sheet name="Геометрия  №1 " sheetId="2" r:id="rId2"/>
  </sheets>
  <definedNames/>
  <calcPr fullCalcOnLoad="1"/>
</workbook>
</file>

<file path=xl/sharedStrings.xml><?xml version="1.0" encoding="utf-8"?>
<sst xmlns="http://schemas.openxmlformats.org/spreadsheetml/2006/main" count="165" uniqueCount="65">
  <si>
    <t>"5"</t>
  </si>
  <si>
    <t>"4"</t>
  </si>
  <si>
    <t>"3"</t>
  </si>
  <si>
    <t>"2"</t>
  </si>
  <si>
    <t>долг</t>
  </si>
  <si>
    <t>нет</t>
  </si>
  <si>
    <t>сумма баллов</t>
  </si>
  <si>
    <t>кол-во отметок</t>
  </si>
  <si>
    <t>средний балл</t>
  </si>
  <si>
    <t>итоговая отметка</t>
  </si>
  <si>
    <t>В данном листе</t>
  </si>
  <si>
    <t>Алексеева Наташа</t>
  </si>
  <si>
    <t>Антоненко Саша</t>
  </si>
  <si>
    <t>Антонова Таня</t>
  </si>
  <si>
    <t>Вербовик Настя</t>
  </si>
  <si>
    <t>Глухов Даниил</t>
  </si>
  <si>
    <t>Гончаренко Саша</t>
  </si>
  <si>
    <t>Иванова Лена</t>
  </si>
  <si>
    <t>Ильин Дима</t>
  </si>
  <si>
    <t>Коржуков Саша</t>
  </si>
  <si>
    <t>Кузякова Света</t>
  </si>
  <si>
    <t>Левин Денис</t>
  </si>
  <si>
    <t>Макаров Иван</t>
  </si>
  <si>
    <t>Малышева Саша</t>
  </si>
  <si>
    <t>Марков Алексей</t>
  </si>
  <si>
    <t>Метелкин Саша</t>
  </si>
  <si>
    <t>Морозов Алексей</t>
  </si>
  <si>
    <t>Нечаева Вика</t>
  </si>
  <si>
    <t>Оганисян Тимур</t>
  </si>
  <si>
    <t>Родригес Артур</t>
  </si>
  <si>
    <t>Савичева Катя</t>
  </si>
  <si>
    <t>Силаева Юля</t>
  </si>
  <si>
    <t>Суслопаров Сергей</t>
  </si>
  <si>
    <t>Царева Лера</t>
  </si>
  <si>
    <t>Валитов Арсений</t>
  </si>
  <si>
    <t>Валитов Даниил</t>
  </si>
  <si>
    <t>Никитина Ирина</t>
  </si>
  <si>
    <t>Шлевис Ксения</t>
  </si>
  <si>
    <t>контролька №1</t>
  </si>
  <si>
    <t>контролька №2</t>
  </si>
  <si>
    <t>контролька №3</t>
  </si>
  <si>
    <t>контролька №4</t>
  </si>
  <si>
    <t>контролька №5</t>
  </si>
  <si>
    <t>контролька №6</t>
  </si>
  <si>
    <t>контролька №7</t>
  </si>
  <si>
    <r>
      <t xml:space="preserve">Геометрия 10 класс "А"      </t>
    </r>
    <r>
      <rPr>
        <b/>
        <i/>
        <sz val="14"/>
        <rFont val="Arial Cyr"/>
        <family val="0"/>
      </rPr>
      <t xml:space="preserve"> </t>
    </r>
  </si>
  <si>
    <t>Математическая регата</t>
  </si>
  <si>
    <t>Задачи планиметрии</t>
  </si>
  <si>
    <t xml:space="preserve"> </t>
  </si>
  <si>
    <t>Опрос по д/з 1 "Сечения"</t>
  </si>
  <si>
    <t>Опрос по д/з 2 "Сечения"</t>
  </si>
  <si>
    <t>Опрос по д/з 3 "Сечения"</t>
  </si>
  <si>
    <t>Конспект "Сечения пирамиды"</t>
  </si>
  <si>
    <t>Доп отметка за стр.6</t>
  </si>
  <si>
    <r>
      <t xml:space="preserve">Геометрия  10 класс "А"      </t>
    </r>
    <r>
      <rPr>
        <b/>
        <i/>
        <sz val="14"/>
        <rFont val="Arial Cyr"/>
        <family val="0"/>
      </rPr>
      <t xml:space="preserve"> </t>
    </r>
  </si>
  <si>
    <t>Вопрос №1</t>
  </si>
  <si>
    <t>Вопрос №2</t>
  </si>
  <si>
    <t>Вопрос №3</t>
  </si>
  <si>
    <t>Вопрос №4</t>
  </si>
  <si>
    <t>Вопрос №5</t>
  </si>
  <si>
    <t>Итог</t>
  </si>
  <si>
    <t>Учет активности работы на уроке</t>
  </si>
  <si>
    <r>
      <t xml:space="preserve">в поля </t>
    </r>
    <r>
      <rPr>
        <b/>
        <sz val="10"/>
        <color indexed="62"/>
        <rFont val="Arial Cyr"/>
        <family val="0"/>
      </rPr>
      <t>синего цвета</t>
    </r>
    <r>
      <rPr>
        <sz val="10"/>
        <rFont val="Arial Cyr"/>
        <family val="0"/>
      </rPr>
      <t xml:space="preserve"> ввести фамилии учащихся</t>
    </r>
  </si>
  <si>
    <r>
      <t>в клетках</t>
    </r>
    <r>
      <rPr>
        <sz val="10"/>
        <color indexed="53"/>
        <rFont val="Arial Cyr"/>
        <family val="0"/>
      </rPr>
      <t xml:space="preserve"> </t>
    </r>
    <r>
      <rPr>
        <b/>
        <sz val="10"/>
        <color indexed="13"/>
        <rFont val="Arial Cyr"/>
        <family val="0"/>
      </rPr>
      <t>желтого цвета</t>
    </r>
    <r>
      <rPr>
        <sz val="10"/>
        <rFont val="Arial Cyr"/>
        <family val="0"/>
      </rPr>
      <t xml:space="preserve"> появится отметка</t>
    </r>
  </si>
  <si>
    <r>
      <t>в поля</t>
    </r>
    <r>
      <rPr>
        <sz val="10"/>
        <color indexed="53"/>
        <rFont val="Arial Cyr"/>
        <family val="0"/>
      </rPr>
      <t xml:space="preserve"> </t>
    </r>
    <r>
      <rPr>
        <b/>
        <sz val="10"/>
        <color indexed="53"/>
        <rFont val="Arial Cyr"/>
        <family val="0"/>
      </rPr>
      <t>красного цвета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ввести 1</t>
    </r>
    <r>
      <rPr>
        <sz val="10"/>
        <rFont val="Arial Cyr"/>
        <family val="0"/>
      </rPr>
      <t xml:space="preserve"> в случае верного ответа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</si>
</sst>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"/>
  </numFmts>
  <fonts count="53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i/>
      <sz val="20"/>
      <name val="Arial Cyr"/>
      <family val="0"/>
    </font>
    <font>
      <b/>
      <i/>
      <sz val="14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Arial Cyr"/>
      <family val="0"/>
    </font>
    <font>
      <b/>
      <sz val="10"/>
      <color indexed="13"/>
      <name val="Arial Cyr"/>
      <family val="0"/>
    </font>
    <font>
      <b/>
      <sz val="13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C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0" xfId="0" applyFont="1" applyAlignment="1">
      <alignment vertical="center" wrapText="1"/>
    </xf>
    <xf numFmtId="0" fontId="1" fillId="0" borderId="14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15" xfId="0" applyFont="1" applyFill="1" applyBorder="1" applyAlignment="1">
      <alignment textRotation="90" wrapText="1"/>
    </xf>
    <xf numFmtId="0" fontId="0" fillId="0" borderId="2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textRotation="90"/>
    </xf>
    <xf numFmtId="0" fontId="5" fillId="0" borderId="19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14" fontId="11" fillId="0" borderId="37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1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1" fontId="4" fillId="0" borderId="21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4" fontId="5" fillId="0" borderId="0" xfId="0" applyNumberFormat="1" applyFont="1" applyAlignment="1">
      <alignment vertical="center" wrapText="1"/>
    </xf>
    <xf numFmtId="0" fontId="6" fillId="33" borderId="15" xfId="0" applyFont="1" applyFill="1" applyBorder="1" applyAlignment="1">
      <alignment textRotation="90" wrapText="1"/>
    </xf>
    <xf numFmtId="1" fontId="4" fillId="0" borderId="21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 horizontal="left"/>
    </xf>
    <xf numFmtId="0" fontId="6" fillId="0" borderId="42" xfId="0" applyFont="1" applyFill="1" applyBorder="1" applyAlignment="1">
      <alignment textRotation="90" wrapText="1"/>
    </xf>
    <xf numFmtId="0" fontId="0" fillId="0" borderId="43" xfId="0" applyFill="1" applyBorder="1" applyAlignment="1">
      <alignment/>
    </xf>
    <xf numFmtId="0" fontId="5" fillId="0" borderId="0" xfId="0" applyFont="1" applyBorder="1" applyAlignment="1">
      <alignment horizontal="center"/>
    </xf>
    <xf numFmtId="14" fontId="0" fillId="33" borderId="44" xfId="0" applyNumberFormat="1" applyFont="1" applyFill="1" applyBorder="1" applyAlignment="1">
      <alignment horizontal="center"/>
    </xf>
    <xf numFmtId="14" fontId="0" fillId="33" borderId="37" xfId="0" applyNumberForma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7" xfId="0" applyFont="1" applyBorder="1" applyAlignment="1">
      <alignment horizontal="center"/>
    </xf>
    <xf numFmtId="14" fontId="11" fillId="0" borderId="37" xfId="0" applyNumberFormat="1" applyFont="1" applyBorder="1" applyAlignment="1">
      <alignment horizontal="center"/>
    </xf>
    <xf numFmtId="0" fontId="12" fillId="0" borderId="37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4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20" xfId="0" applyFont="1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9" borderId="22" xfId="0" applyFont="1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0" fillId="19" borderId="25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32" xfId="0" applyFont="1" applyFill="1" applyBorder="1" applyAlignment="1">
      <alignment horizontal="center"/>
    </xf>
    <xf numFmtId="0" fontId="0" fillId="19" borderId="33" xfId="0" applyFill="1" applyBorder="1" applyAlignment="1">
      <alignment horizontal="center"/>
    </xf>
    <xf numFmtId="0" fontId="0" fillId="19" borderId="33" xfId="0" applyFont="1" applyFill="1" applyBorder="1" applyAlignment="1">
      <alignment horizontal="center"/>
    </xf>
    <xf numFmtId="0" fontId="0" fillId="19" borderId="46" xfId="0" applyFill="1" applyBorder="1" applyAlignment="1">
      <alignment horizontal="center"/>
    </xf>
    <xf numFmtId="0" fontId="0" fillId="19" borderId="0" xfId="0" applyFill="1" applyAlignment="1">
      <alignment vertical="center"/>
    </xf>
    <xf numFmtId="0" fontId="0" fillId="35" borderId="0" xfId="0" applyFill="1" applyAlignment="1">
      <alignment/>
    </xf>
    <xf numFmtId="0" fontId="52" fillId="35" borderId="18" xfId="0" applyFont="1" applyFill="1" applyBorder="1" applyAlignment="1">
      <alignment textRotation="90"/>
    </xf>
    <xf numFmtId="0" fontId="52" fillId="35" borderId="39" xfId="0" applyFont="1" applyFill="1" applyBorder="1" applyAlignment="1">
      <alignment horizontal="center"/>
    </xf>
    <xf numFmtId="0" fontId="52" fillId="35" borderId="47" xfId="0" applyFont="1" applyFill="1" applyBorder="1" applyAlignment="1">
      <alignment horizontal="center"/>
    </xf>
    <xf numFmtId="0" fontId="52" fillId="35" borderId="4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5"/>
  <sheetViews>
    <sheetView tabSelected="1" zoomScalePageLayoutView="0" workbookViewId="0" topLeftCell="A1">
      <selection activeCell="F14" sqref="F14"/>
    </sheetView>
  </sheetViews>
  <sheetFormatPr defaultColWidth="8.875" defaultRowHeight="12.75"/>
  <cols>
    <col min="1" max="1" width="3.625" style="1" customWidth="1"/>
    <col min="2" max="2" width="18.75390625" style="0" customWidth="1"/>
    <col min="3" max="7" width="6.00390625" style="1" customWidth="1"/>
    <col min="8" max="22" width="5.75390625" style="1" customWidth="1"/>
    <col min="23" max="23" width="21.625" style="1" customWidth="1"/>
    <col min="24" max="37" width="5.75390625" style="1" customWidth="1"/>
    <col min="38" max="38" width="17.00390625" style="1" customWidth="1"/>
    <col min="39" max="39" width="17.75390625" style="1" customWidth="1"/>
    <col min="40" max="49" width="5.75390625" style="0" customWidth="1"/>
    <col min="50" max="59" width="5.75390625" style="79" customWidth="1"/>
    <col min="60" max="60" width="19.125" style="79" customWidth="1"/>
    <col min="61" max="65" width="5.75390625" style="0" customWidth="1"/>
    <col min="66" max="70" width="5.25390625" style="1" customWidth="1"/>
    <col min="71" max="71" width="6.625" style="12" customWidth="1"/>
    <col min="72" max="72" width="6.375" style="11" customWidth="1"/>
    <col min="73" max="73" width="6.125" style="11" customWidth="1"/>
    <col min="74" max="74" width="9.25390625" style="0" customWidth="1"/>
    <col min="75" max="80" width="5.75390625" style="0" customWidth="1"/>
    <col min="81" max="81" width="23.125" style="0" customWidth="1"/>
    <col min="82" max="82" width="5.75390625" style="0" customWidth="1"/>
    <col min="83" max="83" width="11.75390625" style="0" customWidth="1"/>
    <col min="84" max="84" width="23.125" style="0" customWidth="1"/>
    <col min="85" max="85" width="5.75390625" style="0" customWidth="1"/>
    <col min="86" max="86" width="11.75390625" style="0" customWidth="1"/>
    <col min="87" max="87" width="23.125" style="0" customWidth="1"/>
    <col min="88" max="88" width="5.75390625" style="0" customWidth="1"/>
    <col min="89" max="89" width="11.75390625" style="0" customWidth="1"/>
    <col min="90" max="90" width="23.125" style="0" customWidth="1"/>
    <col min="91" max="91" width="5.25390625" style="0" customWidth="1"/>
    <col min="92" max="92" width="11.75390625" style="0" customWidth="1"/>
    <col min="93" max="93" width="23.125" style="0" customWidth="1"/>
    <col min="94" max="94" width="5.75390625" style="0" customWidth="1"/>
    <col min="95" max="95" width="11.75390625" style="0" customWidth="1"/>
    <col min="96" max="96" width="23.125" style="0" customWidth="1"/>
    <col min="97" max="97" width="5.75390625" style="0" customWidth="1"/>
    <col min="98" max="98" width="11.75390625" style="0" customWidth="1"/>
    <col min="99" max="99" width="23.125" style="0" customWidth="1"/>
    <col min="100" max="100" width="5.75390625" style="0" customWidth="1"/>
    <col min="101" max="101" width="11.75390625" style="0" customWidth="1"/>
    <col min="102" max="102" width="23.125" style="0" customWidth="1"/>
    <col min="103" max="103" width="5.25390625" style="0" customWidth="1"/>
    <col min="104" max="104" width="11.75390625" style="0" customWidth="1"/>
    <col min="105" max="105" width="23.125" style="0" customWidth="1"/>
    <col min="106" max="106" width="5.75390625" style="0" customWidth="1"/>
    <col min="107" max="107" width="11.75390625" style="0" customWidth="1"/>
    <col min="108" max="108" width="23.125" style="0" customWidth="1"/>
    <col min="109" max="109" width="5.75390625" style="0" customWidth="1"/>
    <col min="110" max="110" width="11.75390625" style="0" customWidth="1"/>
    <col min="111" max="111" width="23.125" style="0" customWidth="1"/>
    <col min="112" max="112" width="5.75390625" style="0" customWidth="1"/>
    <col min="113" max="113" width="11.75390625" style="0" customWidth="1"/>
    <col min="114" max="114" width="23.125" style="0" customWidth="1"/>
    <col min="115" max="115" width="5.25390625" style="0" customWidth="1"/>
    <col min="116" max="116" width="11.75390625" style="0" customWidth="1"/>
    <col min="117" max="117" width="23.125" style="0" customWidth="1"/>
    <col min="118" max="118" width="5.75390625" style="0" customWidth="1"/>
    <col min="119" max="119" width="11.75390625" style="0" customWidth="1"/>
    <col min="120" max="120" width="23.125" style="0" customWidth="1"/>
    <col min="121" max="121" width="5.75390625" style="0" customWidth="1"/>
    <col min="122" max="122" width="11.75390625" style="0" customWidth="1"/>
    <col min="123" max="123" width="23.125" style="0" customWidth="1"/>
    <col min="124" max="124" width="5.75390625" style="0" customWidth="1"/>
    <col min="125" max="125" width="11.75390625" style="0" customWidth="1"/>
    <col min="126" max="126" width="23.125" style="0" customWidth="1"/>
    <col min="127" max="127" width="5.25390625" style="0" customWidth="1"/>
    <col min="128" max="128" width="11.75390625" style="0" customWidth="1"/>
    <col min="129" max="16384" width="8.875" style="1" customWidth="1"/>
  </cols>
  <sheetData>
    <row r="1" spans="1:79" ht="23.25" customHeight="1" thickBot="1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6"/>
      <c r="BQ1" s="92"/>
      <c r="BR1" s="94"/>
      <c r="BS1" s="95"/>
      <c r="BT1" s="95"/>
      <c r="BU1" s="95"/>
      <c r="BV1" s="95"/>
      <c r="BW1" s="93" t="s">
        <v>10</v>
      </c>
      <c r="BX1" s="93"/>
      <c r="BY1" s="93"/>
      <c r="BZ1" s="93"/>
      <c r="CA1" s="93"/>
    </row>
    <row r="2" spans="1:128" ht="13.5" customHeight="1" thickBot="1">
      <c r="A2" s="50"/>
      <c r="B2" s="51"/>
      <c r="C2" s="51"/>
      <c r="D2" s="51"/>
      <c r="E2" s="51"/>
      <c r="F2" s="51"/>
      <c r="G2" s="51"/>
      <c r="H2" s="52"/>
      <c r="I2" s="89"/>
      <c r="J2" s="89"/>
      <c r="K2" s="89"/>
      <c r="L2" s="89"/>
      <c r="M2" s="8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X2"/>
      <c r="AY2"/>
      <c r="AZ2"/>
      <c r="BA2"/>
      <c r="BB2"/>
      <c r="BC2"/>
      <c r="BD2"/>
      <c r="BE2"/>
      <c r="BF2"/>
      <c r="BG2"/>
      <c r="BH2"/>
      <c r="BK2" s="1"/>
      <c r="BL2" s="1"/>
      <c r="BM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</row>
    <row r="3" spans="1:8" s="3" customFormat="1" ht="94.5" customHeight="1" thickBot="1">
      <c r="A3" s="2"/>
      <c r="B3" s="83" t="s">
        <v>61</v>
      </c>
      <c r="C3" s="25" t="s">
        <v>55</v>
      </c>
      <c r="D3" s="25" t="s">
        <v>56</v>
      </c>
      <c r="E3" s="25" t="s">
        <v>57</v>
      </c>
      <c r="F3" s="25" t="s">
        <v>58</v>
      </c>
      <c r="G3" s="87" t="s">
        <v>59</v>
      </c>
      <c r="H3" s="118" t="s">
        <v>60</v>
      </c>
    </row>
    <row r="4" spans="1:57" s="81" customFormat="1" ht="15" customHeight="1" thickBot="1">
      <c r="A4" s="5">
        <v>1</v>
      </c>
      <c r="B4" s="102"/>
      <c r="C4" s="104">
        <v>1</v>
      </c>
      <c r="D4" s="105">
        <v>1</v>
      </c>
      <c r="E4" s="105">
        <v>1</v>
      </c>
      <c r="F4" s="106">
        <v>1</v>
      </c>
      <c r="G4" s="107">
        <v>1</v>
      </c>
      <c r="H4" s="119">
        <f>SUM(C4:G4)</f>
        <v>5</v>
      </c>
      <c r="I4" s="79"/>
      <c r="J4" s="79"/>
      <c r="K4" s="103"/>
      <c r="L4" s="79" t="s">
        <v>62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</row>
    <row r="5" spans="1:12" s="82" customFormat="1" ht="15" customHeight="1" thickBot="1">
      <c r="A5" s="6">
        <v>2</v>
      </c>
      <c r="B5" s="102"/>
      <c r="C5" s="108">
        <v>1</v>
      </c>
      <c r="D5" s="109">
        <v>1</v>
      </c>
      <c r="E5" s="109">
        <v>1</v>
      </c>
      <c r="F5" s="110"/>
      <c r="G5" s="111"/>
      <c r="H5" s="120">
        <f aca="true" t="shared" si="0" ref="H5:H30">SUM(C5:G5)</f>
        <v>3</v>
      </c>
      <c r="K5" s="116"/>
      <c r="L5" s="79" t="s">
        <v>64</v>
      </c>
    </row>
    <row r="6" spans="1:57" s="81" customFormat="1" ht="15" customHeight="1" thickBot="1">
      <c r="A6" s="6">
        <v>3</v>
      </c>
      <c r="B6" s="102"/>
      <c r="C6" s="108">
        <v>1</v>
      </c>
      <c r="D6" s="109"/>
      <c r="E6" s="109">
        <v>1</v>
      </c>
      <c r="F6" s="110">
        <v>1</v>
      </c>
      <c r="G6" s="111">
        <v>1</v>
      </c>
      <c r="H6" s="120">
        <f t="shared" si="0"/>
        <v>4</v>
      </c>
      <c r="I6" s="79"/>
      <c r="J6" s="79"/>
      <c r="K6" s="117"/>
      <c r="L6" s="79" t="s">
        <v>63</v>
      </c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</row>
    <row r="7" spans="1:57" s="81" customFormat="1" ht="15" customHeight="1" thickBot="1">
      <c r="A7" s="7">
        <v>4</v>
      </c>
      <c r="B7" s="102"/>
      <c r="C7" s="108"/>
      <c r="D7" s="109"/>
      <c r="E7" s="109"/>
      <c r="F7" s="110"/>
      <c r="G7" s="111"/>
      <c r="H7" s="120">
        <f t="shared" si="0"/>
        <v>0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</row>
    <row r="8" spans="1:57" s="81" customFormat="1" ht="15" customHeight="1" thickBot="1">
      <c r="A8" s="5">
        <v>5</v>
      </c>
      <c r="B8" s="102"/>
      <c r="C8" s="108"/>
      <c r="D8" s="109"/>
      <c r="E8" s="109"/>
      <c r="F8" s="110"/>
      <c r="G8" s="111"/>
      <c r="H8" s="120">
        <f t="shared" si="0"/>
        <v>0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</row>
    <row r="9" spans="1:57" s="81" customFormat="1" ht="15" customHeight="1" thickBot="1">
      <c r="A9" s="6">
        <v>6</v>
      </c>
      <c r="B9" s="102"/>
      <c r="C9" s="108"/>
      <c r="D9" s="109"/>
      <c r="E9" s="109"/>
      <c r="F9" s="110"/>
      <c r="G9" s="111"/>
      <c r="H9" s="120">
        <f t="shared" si="0"/>
        <v>0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</row>
    <row r="10" spans="1:57" s="81" customFormat="1" ht="15" customHeight="1" thickBot="1">
      <c r="A10" s="6">
        <v>7</v>
      </c>
      <c r="B10" s="102"/>
      <c r="C10" s="108"/>
      <c r="D10" s="109"/>
      <c r="E10" s="109"/>
      <c r="F10" s="110"/>
      <c r="G10" s="111"/>
      <c r="H10" s="120">
        <f t="shared" si="0"/>
        <v>0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</row>
    <row r="11" spans="1:57" s="81" customFormat="1" ht="15" customHeight="1" thickBot="1">
      <c r="A11" s="8">
        <v>8</v>
      </c>
      <c r="B11" s="102"/>
      <c r="C11" s="108"/>
      <c r="D11" s="109"/>
      <c r="E11" s="109"/>
      <c r="F11" s="110"/>
      <c r="G11" s="111"/>
      <c r="H11" s="120">
        <f t="shared" si="0"/>
        <v>0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</row>
    <row r="12" spans="1:8" s="82" customFormat="1" ht="15" customHeight="1" thickBot="1">
      <c r="A12" s="10">
        <v>9</v>
      </c>
      <c r="B12" s="102"/>
      <c r="C12" s="108"/>
      <c r="D12" s="109"/>
      <c r="E12" s="109"/>
      <c r="F12" s="110"/>
      <c r="G12" s="111"/>
      <c r="H12" s="120">
        <f t="shared" si="0"/>
        <v>0</v>
      </c>
    </row>
    <row r="13" spans="1:57" s="81" customFormat="1" ht="15" customHeight="1" thickBot="1">
      <c r="A13" s="6">
        <v>10</v>
      </c>
      <c r="B13" s="102"/>
      <c r="C13" s="108"/>
      <c r="D13" s="109"/>
      <c r="E13" s="109"/>
      <c r="F13" s="110"/>
      <c r="G13" s="111"/>
      <c r="H13" s="120">
        <f t="shared" si="0"/>
        <v>0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</row>
    <row r="14" spans="1:57" s="81" customFormat="1" ht="15" customHeight="1" thickBot="1">
      <c r="A14" s="6">
        <v>11</v>
      </c>
      <c r="B14" s="102"/>
      <c r="C14" s="108"/>
      <c r="D14" s="109"/>
      <c r="E14" s="109"/>
      <c r="F14" s="110"/>
      <c r="G14" s="111"/>
      <c r="H14" s="120">
        <f t="shared" si="0"/>
        <v>0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</row>
    <row r="15" spans="1:57" s="81" customFormat="1" ht="15" customHeight="1" thickBot="1">
      <c r="A15" s="7">
        <v>12</v>
      </c>
      <c r="B15" s="102"/>
      <c r="C15" s="108"/>
      <c r="D15" s="109"/>
      <c r="E15" s="109"/>
      <c r="F15" s="110"/>
      <c r="G15" s="111"/>
      <c r="H15" s="120">
        <f t="shared" si="0"/>
        <v>0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</row>
    <row r="16" spans="1:57" s="81" customFormat="1" ht="15" customHeight="1" thickBot="1">
      <c r="A16" s="5">
        <v>13</v>
      </c>
      <c r="B16" s="102"/>
      <c r="C16" s="108"/>
      <c r="D16" s="109"/>
      <c r="E16" s="109"/>
      <c r="F16" s="110"/>
      <c r="G16" s="111"/>
      <c r="H16" s="120">
        <f t="shared" si="0"/>
        <v>0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</row>
    <row r="17" spans="1:57" s="81" customFormat="1" ht="15" customHeight="1" thickBot="1">
      <c r="A17" s="6">
        <v>14</v>
      </c>
      <c r="B17" s="102"/>
      <c r="C17" s="108"/>
      <c r="D17" s="109"/>
      <c r="E17" s="109"/>
      <c r="F17" s="110"/>
      <c r="G17" s="111"/>
      <c r="H17" s="120">
        <f t="shared" si="0"/>
        <v>0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</row>
    <row r="18" spans="1:57" s="81" customFormat="1" ht="15" customHeight="1" thickBot="1">
      <c r="A18" s="6">
        <v>15</v>
      </c>
      <c r="B18" s="102"/>
      <c r="C18" s="108"/>
      <c r="D18" s="109"/>
      <c r="E18" s="109"/>
      <c r="F18" s="110"/>
      <c r="G18" s="111"/>
      <c r="H18" s="120">
        <f t="shared" si="0"/>
        <v>0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</row>
    <row r="19" spans="1:8" s="82" customFormat="1" ht="15" customHeight="1" thickBot="1">
      <c r="A19" s="8">
        <v>16</v>
      </c>
      <c r="B19" s="102"/>
      <c r="C19" s="108"/>
      <c r="D19" s="109"/>
      <c r="E19" s="109"/>
      <c r="F19" s="110"/>
      <c r="G19" s="111"/>
      <c r="H19" s="120">
        <f t="shared" si="0"/>
        <v>0</v>
      </c>
    </row>
    <row r="20" spans="1:57" s="81" customFormat="1" ht="15" customHeight="1" thickBot="1">
      <c r="A20" s="10">
        <v>17</v>
      </c>
      <c r="B20" s="102"/>
      <c r="C20" s="108"/>
      <c r="D20" s="109"/>
      <c r="E20" s="109"/>
      <c r="F20" s="110"/>
      <c r="G20" s="111"/>
      <c r="H20" s="120">
        <f t="shared" si="0"/>
        <v>0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</row>
    <row r="21" spans="1:57" s="81" customFormat="1" ht="15" customHeight="1" thickBot="1">
      <c r="A21" s="6">
        <v>18</v>
      </c>
      <c r="B21" s="102"/>
      <c r="C21" s="108"/>
      <c r="D21" s="109"/>
      <c r="E21" s="109"/>
      <c r="F21" s="110"/>
      <c r="G21" s="111"/>
      <c r="H21" s="120">
        <f t="shared" si="0"/>
        <v>0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</row>
    <row r="22" spans="1:57" s="81" customFormat="1" ht="15" customHeight="1" thickBot="1">
      <c r="A22" s="6">
        <v>19</v>
      </c>
      <c r="B22" s="102"/>
      <c r="C22" s="108"/>
      <c r="D22" s="109"/>
      <c r="E22" s="109"/>
      <c r="F22" s="110"/>
      <c r="G22" s="111"/>
      <c r="H22" s="120">
        <f t="shared" si="0"/>
        <v>0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</row>
    <row r="23" spans="1:57" s="81" customFormat="1" ht="15" customHeight="1" thickBot="1">
      <c r="A23" s="7">
        <v>20</v>
      </c>
      <c r="B23" s="102"/>
      <c r="C23" s="108"/>
      <c r="D23" s="109"/>
      <c r="E23" s="109"/>
      <c r="F23" s="110"/>
      <c r="G23" s="111"/>
      <c r="H23" s="120">
        <f t="shared" si="0"/>
        <v>0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</row>
    <row r="24" spans="1:57" s="81" customFormat="1" ht="15" customHeight="1" thickBot="1">
      <c r="A24" s="5">
        <v>21</v>
      </c>
      <c r="B24" s="102"/>
      <c r="C24" s="108"/>
      <c r="D24" s="109"/>
      <c r="E24" s="109"/>
      <c r="F24" s="110"/>
      <c r="G24" s="111"/>
      <c r="H24" s="120">
        <f t="shared" si="0"/>
        <v>0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</row>
    <row r="25" spans="1:57" s="81" customFormat="1" ht="15" customHeight="1" thickBot="1">
      <c r="A25" s="6">
        <v>22</v>
      </c>
      <c r="B25" s="102"/>
      <c r="C25" s="108"/>
      <c r="D25" s="109"/>
      <c r="E25" s="109"/>
      <c r="F25" s="110"/>
      <c r="G25" s="111"/>
      <c r="H25" s="120">
        <f t="shared" si="0"/>
        <v>0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</row>
    <row r="26" spans="1:57" s="81" customFormat="1" ht="15" customHeight="1" thickBot="1">
      <c r="A26" s="6">
        <v>23</v>
      </c>
      <c r="B26" s="102"/>
      <c r="C26" s="108"/>
      <c r="D26" s="109"/>
      <c r="E26" s="109"/>
      <c r="F26" s="110"/>
      <c r="G26" s="111"/>
      <c r="H26" s="120">
        <f t="shared" si="0"/>
        <v>0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</row>
    <row r="27" spans="1:57" s="81" customFormat="1" ht="15" customHeight="1" thickBot="1">
      <c r="A27" s="7">
        <v>24</v>
      </c>
      <c r="B27" s="102"/>
      <c r="C27" s="108"/>
      <c r="D27" s="109"/>
      <c r="E27" s="109"/>
      <c r="F27" s="110"/>
      <c r="G27" s="111"/>
      <c r="H27" s="120">
        <f t="shared" si="0"/>
        <v>0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</row>
    <row r="28" spans="1:57" s="81" customFormat="1" ht="15" customHeight="1" thickBot="1">
      <c r="A28" s="5">
        <v>25</v>
      </c>
      <c r="B28" s="102"/>
      <c r="C28" s="108"/>
      <c r="D28" s="109"/>
      <c r="E28" s="109"/>
      <c r="F28" s="110"/>
      <c r="G28" s="111"/>
      <c r="H28" s="120">
        <f t="shared" si="0"/>
        <v>0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1:57" s="81" customFormat="1" ht="15" customHeight="1" thickBot="1">
      <c r="A29" s="6">
        <v>26</v>
      </c>
      <c r="B29" s="102"/>
      <c r="C29" s="108"/>
      <c r="D29" s="109"/>
      <c r="E29" s="109"/>
      <c r="F29" s="110"/>
      <c r="G29" s="111"/>
      <c r="H29" s="120">
        <f t="shared" si="0"/>
        <v>0</v>
      </c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1:57" s="81" customFormat="1" ht="17.25" thickBot="1">
      <c r="A30" s="7">
        <v>27</v>
      </c>
      <c r="B30" s="102"/>
      <c r="C30" s="112"/>
      <c r="D30" s="113"/>
      <c r="E30" s="113"/>
      <c r="F30" s="114"/>
      <c r="G30" s="115"/>
      <c r="H30" s="121">
        <f t="shared" si="0"/>
        <v>0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1:57" s="81" customFormat="1" ht="13.5" thickBot="1">
      <c r="A31" s="5"/>
      <c r="B31" s="29"/>
      <c r="C31" s="90">
        <v>39556</v>
      </c>
      <c r="D31" s="91"/>
      <c r="E31" s="91"/>
      <c r="F31" s="91"/>
      <c r="G31" s="92"/>
      <c r="H31" s="8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ht="12.75">
      <c r="BH32"/>
    </row>
    <row r="33" ht="12.75">
      <c r="BH33"/>
    </row>
    <row r="35" ht="12.75">
      <c r="U35" s="1" t="s">
        <v>48</v>
      </c>
    </row>
  </sheetData>
  <sheetProtection/>
  <mergeCells count="5">
    <mergeCell ref="C31:G31"/>
    <mergeCell ref="BW1:CA1"/>
    <mergeCell ref="BR1:BV1"/>
    <mergeCell ref="BP1:BQ1"/>
    <mergeCell ref="A1:BO1"/>
  </mergeCells>
  <printOptions/>
  <pageMargins left="0.91" right="0.58" top="0.15" bottom="0.1" header="0.06" footer="0.1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"/>
  <sheetViews>
    <sheetView zoomScalePageLayoutView="0" workbookViewId="0" topLeftCell="AG1">
      <selection activeCell="N8" sqref="N8"/>
    </sheetView>
  </sheetViews>
  <sheetFormatPr defaultColWidth="8.875" defaultRowHeight="12.75"/>
  <cols>
    <col min="1" max="1" width="3.625" style="1" customWidth="1"/>
    <col min="2" max="2" width="18.75390625" style="0" customWidth="1"/>
    <col min="3" max="7" width="3.875" style="1" customWidth="1"/>
    <col min="8" max="22" width="5.75390625" style="1" customWidth="1"/>
    <col min="23" max="23" width="19.875" style="1" customWidth="1"/>
    <col min="24" max="38" width="5.75390625" style="1" customWidth="1"/>
    <col min="39" max="43" width="5.75390625" style="0" customWidth="1"/>
    <col min="44" max="44" width="24.875" style="0" customWidth="1"/>
    <col min="45" max="49" width="5.25390625" style="1" customWidth="1"/>
    <col min="50" max="50" width="6.625" style="12" customWidth="1"/>
    <col min="51" max="51" width="6.375" style="11" customWidth="1"/>
    <col min="52" max="52" width="6.125" style="11" customWidth="1"/>
    <col min="53" max="53" width="9.25390625" style="0" customWidth="1"/>
    <col min="54" max="59" width="5.75390625" style="0" customWidth="1"/>
    <col min="60" max="60" width="23.125" style="0" customWidth="1"/>
    <col min="61" max="61" width="5.75390625" style="0" customWidth="1"/>
    <col min="62" max="62" width="11.75390625" style="0" customWidth="1"/>
    <col min="63" max="63" width="23.125" style="0" customWidth="1"/>
    <col min="64" max="64" width="5.75390625" style="0" customWidth="1"/>
    <col min="65" max="65" width="11.75390625" style="0" customWidth="1"/>
    <col min="66" max="66" width="23.125" style="0" customWidth="1"/>
    <col min="67" max="67" width="5.75390625" style="0" customWidth="1"/>
    <col min="68" max="68" width="11.75390625" style="0" customWidth="1"/>
    <col min="69" max="69" width="23.125" style="0" customWidth="1"/>
    <col min="70" max="70" width="5.25390625" style="0" customWidth="1"/>
    <col min="71" max="71" width="11.75390625" style="0" customWidth="1"/>
    <col min="72" max="72" width="23.125" style="0" customWidth="1"/>
    <col min="73" max="73" width="5.75390625" style="0" customWidth="1"/>
    <col min="74" max="74" width="11.75390625" style="0" customWidth="1"/>
    <col min="75" max="75" width="23.125" style="0" customWidth="1"/>
    <col min="76" max="76" width="5.75390625" style="0" customWidth="1"/>
    <col min="77" max="77" width="11.75390625" style="0" customWidth="1"/>
    <col min="78" max="78" width="23.125" style="0" customWidth="1"/>
    <col min="79" max="79" width="5.75390625" style="0" customWidth="1"/>
    <col min="80" max="80" width="11.75390625" style="0" customWidth="1"/>
    <col min="81" max="81" width="23.125" style="0" customWidth="1"/>
    <col min="82" max="82" width="5.25390625" style="0" customWidth="1"/>
    <col min="83" max="83" width="11.75390625" style="0" customWidth="1"/>
    <col min="84" max="84" width="23.125" style="0" customWidth="1"/>
    <col min="85" max="85" width="5.75390625" style="0" customWidth="1"/>
    <col min="86" max="86" width="11.75390625" style="0" customWidth="1"/>
    <col min="87" max="87" width="23.125" style="0" customWidth="1"/>
    <col min="88" max="88" width="5.75390625" style="0" customWidth="1"/>
    <col min="89" max="89" width="11.75390625" style="0" customWidth="1"/>
    <col min="90" max="90" width="23.125" style="0" customWidth="1"/>
    <col min="91" max="91" width="5.75390625" style="0" customWidth="1"/>
    <col min="92" max="92" width="11.75390625" style="0" customWidth="1"/>
    <col min="93" max="93" width="23.125" style="0" customWidth="1"/>
    <col min="94" max="94" width="5.25390625" style="0" customWidth="1"/>
    <col min="95" max="95" width="11.75390625" style="0" customWidth="1"/>
    <col min="96" max="96" width="23.125" style="0" customWidth="1"/>
    <col min="97" max="97" width="5.75390625" style="0" customWidth="1"/>
    <col min="98" max="98" width="11.75390625" style="0" customWidth="1"/>
    <col min="99" max="99" width="23.125" style="0" customWidth="1"/>
    <col min="100" max="100" width="5.75390625" style="0" customWidth="1"/>
    <col min="101" max="101" width="11.75390625" style="0" customWidth="1"/>
    <col min="102" max="102" width="23.125" style="0" customWidth="1"/>
    <col min="103" max="103" width="5.75390625" style="0" customWidth="1"/>
    <col min="104" max="104" width="11.75390625" style="0" customWidth="1"/>
    <col min="105" max="105" width="23.125" style="0" customWidth="1"/>
    <col min="106" max="106" width="5.25390625" style="0" customWidth="1"/>
    <col min="107" max="107" width="11.75390625" style="0" customWidth="1"/>
    <col min="108" max="16384" width="8.875" style="1" customWidth="1"/>
  </cols>
  <sheetData>
    <row r="1" spans="1:58" ht="29.25" customHeight="1" thickBot="1">
      <c r="A1" s="97" t="s">
        <v>45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6"/>
      <c r="AV1" s="92"/>
      <c r="AW1" s="94"/>
      <c r="AX1" s="95"/>
      <c r="AY1" s="95"/>
      <c r="AZ1" s="95"/>
      <c r="BA1" s="95"/>
      <c r="BB1" s="93" t="s">
        <v>10</v>
      </c>
      <c r="BC1" s="93"/>
      <c r="BD1" s="93"/>
      <c r="BE1" s="93"/>
      <c r="BF1" s="93"/>
    </row>
    <row r="2" spans="1:58" ht="15.75" customHeight="1" thickBot="1">
      <c r="A2" s="50"/>
      <c r="B2" s="51"/>
      <c r="C2" s="51"/>
      <c r="D2" s="51"/>
      <c r="E2" s="51"/>
      <c r="F2" s="51"/>
      <c r="G2" s="51"/>
      <c r="H2" s="99" t="s">
        <v>38</v>
      </c>
      <c r="I2" s="100"/>
      <c r="J2" s="100"/>
      <c r="K2" s="100"/>
      <c r="L2" s="101"/>
      <c r="M2" s="99" t="s">
        <v>39</v>
      </c>
      <c r="N2" s="100"/>
      <c r="O2" s="100"/>
      <c r="P2" s="100"/>
      <c r="Q2" s="101"/>
      <c r="R2" s="99" t="s">
        <v>40</v>
      </c>
      <c r="S2" s="100"/>
      <c r="T2" s="100"/>
      <c r="U2" s="100"/>
      <c r="V2" s="101"/>
      <c r="W2" s="53"/>
      <c r="X2" s="99" t="s">
        <v>41</v>
      </c>
      <c r="Y2" s="100"/>
      <c r="Z2" s="100"/>
      <c r="AA2" s="100"/>
      <c r="AB2" s="101"/>
      <c r="AC2" s="99" t="s">
        <v>42</v>
      </c>
      <c r="AD2" s="100"/>
      <c r="AE2" s="100"/>
      <c r="AF2" s="100"/>
      <c r="AG2" s="101"/>
      <c r="AH2" s="99" t="s">
        <v>43</v>
      </c>
      <c r="AI2" s="100"/>
      <c r="AJ2" s="100"/>
      <c r="AK2" s="100"/>
      <c r="AL2" s="101"/>
      <c r="AM2" s="99" t="s">
        <v>44</v>
      </c>
      <c r="AN2" s="100"/>
      <c r="AO2" s="100"/>
      <c r="AP2" s="100"/>
      <c r="AQ2" s="101"/>
      <c r="AR2" s="78"/>
      <c r="AS2" s="51"/>
      <c r="AT2" s="51"/>
      <c r="AU2" s="48"/>
      <c r="AV2" s="49"/>
      <c r="AW2" s="47"/>
      <c r="AX2" s="52"/>
      <c r="AY2" s="52"/>
      <c r="AZ2" s="52"/>
      <c r="BA2" s="52"/>
      <c r="BB2" s="46"/>
      <c r="BC2" s="46"/>
      <c r="BD2" s="46"/>
      <c r="BE2" s="46"/>
      <c r="BF2" s="46"/>
    </row>
    <row r="3" spans="1:58" s="3" customFormat="1" ht="96" customHeight="1" thickBot="1">
      <c r="A3" s="2"/>
      <c r="B3" s="9"/>
      <c r="C3" s="32" t="s">
        <v>0</v>
      </c>
      <c r="D3" s="33" t="s">
        <v>1</v>
      </c>
      <c r="E3" s="33" t="s">
        <v>2</v>
      </c>
      <c r="F3" s="33" t="s">
        <v>3</v>
      </c>
      <c r="G3" s="30" t="s">
        <v>4</v>
      </c>
      <c r="H3" s="25" t="s">
        <v>46</v>
      </c>
      <c r="I3" s="25" t="s">
        <v>47</v>
      </c>
      <c r="J3" s="84" t="s">
        <v>49</v>
      </c>
      <c r="K3" s="84" t="s">
        <v>50</v>
      </c>
      <c r="L3" s="84" t="s">
        <v>51</v>
      </c>
      <c r="M3" s="84" t="s">
        <v>52</v>
      </c>
      <c r="N3" s="84" t="s">
        <v>53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32" t="s">
        <v>0</v>
      </c>
      <c r="AT3" s="33" t="s">
        <v>1</v>
      </c>
      <c r="AU3" s="33" t="s">
        <v>2</v>
      </c>
      <c r="AV3" s="33" t="s">
        <v>3</v>
      </c>
      <c r="AW3" s="30" t="s">
        <v>4</v>
      </c>
      <c r="AX3" s="13" t="s">
        <v>6</v>
      </c>
      <c r="AY3" s="14" t="s">
        <v>7</v>
      </c>
      <c r="AZ3" s="15" t="s">
        <v>8</v>
      </c>
      <c r="BA3" s="16" t="s">
        <v>9</v>
      </c>
      <c r="BB3" s="69" t="s">
        <v>0</v>
      </c>
      <c r="BC3" s="70" t="s">
        <v>1</v>
      </c>
      <c r="BD3" s="70" t="s">
        <v>2</v>
      </c>
      <c r="BE3" s="70" t="s">
        <v>3</v>
      </c>
      <c r="BF3" s="71" t="s">
        <v>4</v>
      </c>
    </row>
    <row r="4" spans="1:58" ht="15" customHeight="1" thickBot="1">
      <c r="A4" s="5">
        <v>1</v>
      </c>
      <c r="B4" s="29" t="s">
        <v>11</v>
      </c>
      <c r="C4" s="35">
        <v>0</v>
      </c>
      <c r="D4" s="36">
        <v>0</v>
      </c>
      <c r="E4" s="36">
        <v>0</v>
      </c>
      <c r="F4" s="36">
        <v>0</v>
      </c>
      <c r="G4" s="37">
        <v>0</v>
      </c>
      <c r="H4" s="20" t="s">
        <v>5</v>
      </c>
      <c r="I4" s="27"/>
      <c r="J4" s="28">
        <v>5</v>
      </c>
      <c r="K4" s="28">
        <v>4</v>
      </c>
      <c r="L4" s="22"/>
      <c r="M4" s="65">
        <v>5</v>
      </c>
      <c r="N4" s="27"/>
      <c r="O4" s="28"/>
      <c r="P4" s="28"/>
      <c r="Q4" s="54"/>
      <c r="R4" s="57"/>
      <c r="S4" s="58"/>
      <c r="T4" s="58"/>
      <c r="U4" s="58"/>
      <c r="V4" s="62"/>
      <c r="W4" s="29" t="s">
        <v>11</v>
      </c>
      <c r="X4" s="57"/>
      <c r="Y4" s="58"/>
      <c r="Z4" s="58"/>
      <c r="AA4" s="58"/>
      <c r="AB4" s="59"/>
      <c r="AC4" s="57"/>
      <c r="AD4" s="27"/>
      <c r="AE4" s="58"/>
      <c r="AF4" s="58"/>
      <c r="AG4" s="59"/>
      <c r="AH4" s="57"/>
      <c r="AI4" s="27"/>
      <c r="AJ4" s="58"/>
      <c r="AK4" s="58"/>
      <c r="AL4" s="59"/>
      <c r="AM4" s="57"/>
      <c r="AN4" s="27"/>
      <c r="AO4" s="58"/>
      <c r="AP4" s="58"/>
      <c r="AQ4" s="62"/>
      <c r="AR4" s="64" t="s">
        <v>11</v>
      </c>
      <c r="AS4" s="34">
        <f aca="true" t="shared" si="0" ref="AS4:AS29">C4+BB4</f>
        <v>2</v>
      </c>
      <c r="AT4" s="31">
        <f aca="true" t="shared" si="1" ref="AT4:AT29">D4+BC4</f>
        <v>1</v>
      </c>
      <c r="AU4" s="31">
        <f aca="true" t="shared" si="2" ref="AU4:AU29">E4+BD4</f>
        <v>0</v>
      </c>
      <c r="AV4" s="31">
        <f aca="true" t="shared" si="3" ref="AV4:AV29">F4+BE4</f>
        <v>0</v>
      </c>
      <c r="AW4" s="31">
        <f aca="true" t="shared" si="4" ref="AW4:AW29">G4+BF4</f>
        <v>0</v>
      </c>
      <c r="AX4" s="17">
        <f aca="true" t="shared" si="5" ref="AX4:AX29">AS4*5+AT4*4+AU4*3+AV4*2+AW4*2</f>
        <v>14</v>
      </c>
      <c r="AY4" s="18">
        <f aca="true" t="shared" si="6" ref="AY4:AY29">AS4+AT4+AU4+AV4+AW4</f>
        <v>3</v>
      </c>
      <c r="AZ4" s="19">
        <f aca="true" t="shared" si="7" ref="AZ4:AZ29">AX4/AY4</f>
        <v>4.666666666666667</v>
      </c>
      <c r="BA4" s="68">
        <f aca="true" t="shared" si="8" ref="BA4:BA29">(AX4-0.1)/AY4</f>
        <v>4.633333333333334</v>
      </c>
      <c r="BB4" s="73">
        <f aca="true" t="shared" si="9" ref="BB4:BB29">COUNTIF(H4:AQ4,"5")</f>
        <v>2</v>
      </c>
      <c r="BC4" s="74">
        <f aca="true" t="shared" si="10" ref="BC4:BC29">COUNTIF(H4:AQ4,"4")</f>
        <v>1</v>
      </c>
      <c r="BD4" s="74">
        <f aca="true" t="shared" si="11" ref="BD4:BD29">COUNTIF(H4:AQ4,"3")</f>
        <v>0</v>
      </c>
      <c r="BE4" s="74">
        <f aca="true" t="shared" si="12" ref="BE4:BE29">COUNTIF(H4:AQ4,"2")</f>
        <v>0</v>
      </c>
      <c r="BF4" s="75">
        <f aca="true" t="shared" si="13" ref="BF4:BF29">COUNTIF(H4:AQ4,"долг")</f>
        <v>0</v>
      </c>
    </row>
    <row r="5" spans="1:58" s="4" customFormat="1" ht="15" customHeight="1" thickBot="1">
      <c r="A5" s="6">
        <v>2</v>
      </c>
      <c r="B5" s="29" t="s">
        <v>12</v>
      </c>
      <c r="C5" s="35">
        <v>0</v>
      </c>
      <c r="D5" s="36">
        <v>0</v>
      </c>
      <c r="E5" s="36">
        <v>0</v>
      </c>
      <c r="F5" s="36">
        <v>0</v>
      </c>
      <c r="G5" s="37">
        <v>0</v>
      </c>
      <c r="H5" s="21" t="s">
        <v>5</v>
      </c>
      <c r="I5" s="26"/>
      <c r="J5" s="24">
        <v>4</v>
      </c>
      <c r="K5" s="24">
        <v>2</v>
      </c>
      <c r="L5" s="23"/>
      <c r="M5" s="66" t="s">
        <v>4</v>
      </c>
      <c r="N5" s="26"/>
      <c r="O5" s="24"/>
      <c r="P5" s="24"/>
      <c r="Q5" s="55"/>
      <c r="R5" s="60"/>
      <c r="S5" s="56"/>
      <c r="T5" s="56"/>
      <c r="U5" s="56"/>
      <c r="V5" s="63"/>
      <c r="W5" s="29" t="s">
        <v>12</v>
      </c>
      <c r="X5" s="60"/>
      <c r="Y5" s="56"/>
      <c r="Z5" s="56"/>
      <c r="AA5" s="56"/>
      <c r="AB5" s="61"/>
      <c r="AC5" s="60"/>
      <c r="AD5" s="26"/>
      <c r="AE5" s="56"/>
      <c r="AF5" s="56"/>
      <c r="AG5" s="61"/>
      <c r="AH5" s="60"/>
      <c r="AI5" s="26"/>
      <c r="AJ5" s="56"/>
      <c r="AK5" s="56"/>
      <c r="AL5" s="61"/>
      <c r="AM5" s="60"/>
      <c r="AN5" s="26"/>
      <c r="AO5" s="56"/>
      <c r="AP5" s="56"/>
      <c r="AQ5" s="63"/>
      <c r="AR5" s="64" t="s">
        <v>12</v>
      </c>
      <c r="AS5" s="34">
        <f t="shared" si="0"/>
        <v>0</v>
      </c>
      <c r="AT5" s="31">
        <f t="shared" si="1"/>
        <v>1</v>
      </c>
      <c r="AU5" s="31">
        <f t="shared" si="2"/>
        <v>0</v>
      </c>
      <c r="AV5" s="31">
        <f t="shared" si="3"/>
        <v>1</v>
      </c>
      <c r="AW5" s="31">
        <f t="shared" si="4"/>
        <v>1</v>
      </c>
      <c r="AX5" s="17">
        <f t="shared" si="5"/>
        <v>8</v>
      </c>
      <c r="AY5" s="18">
        <f t="shared" si="6"/>
        <v>3</v>
      </c>
      <c r="AZ5" s="19">
        <f t="shared" si="7"/>
        <v>2.6666666666666665</v>
      </c>
      <c r="BA5" s="67">
        <f t="shared" si="8"/>
        <v>2.6333333333333333</v>
      </c>
      <c r="BB5" s="76">
        <f t="shared" si="9"/>
        <v>0</v>
      </c>
      <c r="BC5" s="72">
        <f t="shared" si="10"/>
        <v>1</v>
      </c>
      <c r="BD5" s="72">
        <f t="shared" si="11"/>
        <v>0</v>
      </c>
      <c r="BE5" s="72">
        <f t="shared" si="12"/>
        <v>1</v>
      </c>
      <c r="BF5" s="77">
        <f t="shared" si="13"/>
        <v>1</v>
      </c>
    </row>
    <row r="6" spans="1:58" ht="15" customHeight="1" thickBot="1">
      <c r="A6" s="6">
        <v>3</v>
      </c>
      <c r="B6" s="29" t="s">
        <v>13</v>
      </c>
      <c r="C6" s="35">
        <v>0</v>
      </c>
      <c r="D6" s="36">
        <v>0</v>
      </c>
      <c r="E6" s="36">
        <v>0</v>
      </c>
      <c r="F6" s="36">
        <v>0</v>
      </c>
      <c r="G6" s="37">
        <v>0</v>
      </c>
      <c r="H6" s="21">
        <v>5</v>
      </c>
      <c r="I6" s="26"/>
      <c r="J6" s="24">
        <v>5</v>
      </c>
      <c r="K6" s="24" t="s">
        <v>4</v>
      </c>
      <c r="L6" s="23"/>
      <c r="M6" s="66">
        <v>5</v>
      </c>
      <c r="N6" s="26"/>
      <c r="O6" s="24"/>
      <c r="P6" s="24"/>
      <c r="Q6" s="55"/>
      <c r="R6" s="60"/>
      <c r="S6" s="56"/>
      <c r="T6" s="56"/>
      <c r="U6" s="56"/>
      <c r="V6" s="63"/>
      <c r="W6" s="29" t="s">
        <v>13</v>
      </c>
      <c r="X6" s="60"/>
      <c r="Y6" s="56"/>
      <c r="Z6" s="56"/>
      <c r="AA6" s="56"/>
      <c r="AB6" s="61"/>
      <c r="AC6" s="60"/>
      <c r="AD6" s="26"/>
      <c r="AE6" s="56"/>
      <c r="AF6" s="56"/>
      <c r="AG6" s="61"/>
      <c r="AH6" s="60"/>
      <c r="AI6" s="26"/>
      <c r="AJ6" s="56"/>
      <c r="AK6" s="56"/>
      <c r="AL6" s="61"/>
      <c r="AM6" s="60"/>
      <c r="AN6" s="26"/>
      <c r="AO6" s="56"/>
      <c r="AP6" s="56"/>
      <c r="AQ6" s="63"/>
      <c r="AR6" s="64" t="s">
        <v>13</v>
      </c>
      <c r="AS6" s="34">
        <f t="shared" si="0"/>
        <v>3</v>
      </c>
      <c r="AT6" s="31">
        <f t="shared" si="1"/>
        <v>0</v>
      </c>
      <c r="AU6" s="31">
        <f t="shared" si="2"/>
        <v>0</v>
      </c>
      <c r="AV6" s="31">
        <f t="shared" si="3"/>
        <v>0</v>
      </c>
      <c r="AW6" s="31">
        <f t="shared" si="4"/>
        <v>1</v>
      </c>
      <c r="AX6" s="17">
        <f t="shared" si="5"/>
        <v>17</v>
      </c>
      <c r="AY6" s="18">
        <f t="shared" si="6"/>
        <v>4</v>
      </c>
      <c r="AZ6" s="19">
        <f t="shared" si="7"/>
        <v>4.25</v>
      </c>
      <c r="BA6" s="68">
        <f t="shared" si="8"/>
        <v>4.225</v>
      </c>
      <c r="BB6" s="76">
        <f t="shared" si="9"/>
        <v>3</v>
      </c>
      <c r="BC6" s="72">
        <f t="shared" si="10"/>
        <v>0</v>
      </c>
      <c r="BD6" s="72">
        <f t="shared" si="11"/>
        <v>0</v>
      </c>
      <c r="BE6" s="72">
        <f t="shared" si="12"/>
        <v>0</v>
      </c>
      <c r="BF6" s="77">
        <f t="shared" si="13"/>
        <v>1</v>
      </c>
    </row>
    <row r="7" spans="1:58" ht="15" customHeight="1" thickBot="1">
      <c r="A7" s="7">
        <v>4</v>
      </c>
      <c r="B7" s="29" t="s">
        <v>34</v>
      </c>
      <c r="C7" s="38">
        <v>0</v>
      </c>
      <c r="D7" s="39">
        <v>0</v>
      </c>
      <c r="E7" s="39">
        <v>0</v>
      </c>
      <c r="F7" s="39">
        <v>0</v>
      </c>
      <c r="G7" s="40">
        <v>0</v>
      </c>
      <c r="H7" s="21" t="s">
        <v>5</v>
      </c>
      <c r="I7" s="26"/>
      <c r="J7" s="24">
        <v>5</v>
      </c>
      <c r="K7" s="24">
        <v>5</v>
      </c>
      <c r="L7" s="23"/>
      <c r="M7" s="66">
        <v>5</v>
      </c>
      <c r="N7" s="26"/>
      <c r="O7" s="24"/>
      <c r="P7" s="24"/>
      <c r="Q7" s="55"/>
      <c r="R7" s="60"/>
      <c r="S7" s="56"/>
      <c r="T7" s="56"/>
      <c r="U7" s="56"/>
      <c r="V7" s="63"/>
      <c r="W7" s="29" t="s">
        <v>34</v>
      </c>
      <c r="X7" s="60"/>
      <c r="Y7" s="56"/>
      <c r="Z7" s="56"/>
      <c r="AA7" s="56"/>
      <c r="AB7" s="61"/>
      <c r="AC7" s="60"/>
      <c r="AD7" s="26"/>
      <c r="AE7" s="56"/>
      <c r="AF7" s="56"/>
      <c r="AG7" s="61"/>
      <c r="AH7" s="60"/>
      <c r="AI7" s="26"/>
      <c r="AJ7" s="56"/>
      <c r="AK7" s="56"/>
      <c r="AL7" s="61"/>
      <c r="AM7" s="60"/>
      <c r="AN7" s="26"/>
      <c r="AO7" s="56"/>
      <c r="AP7" s="56"/>
      <c r="AQ7" s="63"/>
      <c r="AR7" s="64" t="s">
        <v>34</v>
      </c>
      <c r="AS7" s="34">
        <f t="shared" si="0"/>
        <v>3</v>
      </c>
      <c r="AT7" s="31">
        <f t="shared" si="1"/>
        <v>0</v>
      </c>
      <c r="AU7" s="31">
        <f t="shared" si="2"/>
        <v>0</v>
      </c>
      <c r="AV7" s="31">
        <f t="shared" si="3"/>
        <v>0</v>
      </c>
      <c r="AW7" s="31">
        <f t="shared" si="4"/>
        <v>0</v>
      </c>
      <c r="AX7" s="17">
        <f t="shared" si="5"/>
        <v>15</v>
      </c>
      <c r="AY7" s="18">
        <f t="shared" si="6"/>
        <v>3</v>
      </c>
      <c r="AZ7" s="19">
        <f t="shared" si="7"/>
        <v>5</v>
      </c>
      <c r="BA7" s="80">
        <f t="shared" si="8"/>
        <v>4.966666666666667</v>
      </c>
      <c r="BB7" s="76">
        <f t="shared" si="9"/>
        <v>3</v>
      </c>
      <c r="BC7" s="72">
        <f t="shared" si="10"/>
        <v>0</v>
      </c>
      <c r="BD7" s="72">
        <f t="shared" si="11"/>
        <v>0</v>
      </c>
      <c r="BE7" s="72">
        <f t="shared" si="12"/>
        <v>0</v>
      </c>
      <c r="BF7" s="77">
        <f t="shared" si="13"/>
        <v>0</v>
      </c>
    </row>
    <row r="8" spans="1:58" ht="15" customHeight="1" thickBot="1">
      <c r="A8" s="5">
        <v>5</v>
      </c>
      <c r="B8" s="29" t="s">
        <v>35</v>
      </c>
      <c r="C8" s="35">
        <v>0</v>
      </c>
      <c r="D8" s="36">
        <v>0</v>
      </c>
      <c r="E8" s="36">
        <v>0</v>
      </c>
      <c r="F8" s="36">
        <v>0</v>
      </c>
      <c r="G8" s="37">
        <v>0</v>
      </c>
      <c r="H8" s="21" t="s">
        <v>5</v>
      </c>
      <c r="I8" s="26"/>
      <c r="J8" s="24">
        <v>5</v>
      </c>
      <c r="K8" s="24">
        <v>4</v>
      </c>
      <c r="L8" s="23"/>
      <c r="M8" s="66">
        <v>5</v>
      </c>
      <c r="N8" s="26"/>
      <c r="O8" s="24"/>
      <c r="P8" s="24"/>
      <c r="Q8" s="55"/>
      <c r="R8" s="60"/>
      <c r="S8" s="56"/>
      <c r="T8" s="56"/>
      <c r="U8" s="56"/>
      <c r="V8" s="63"/>
      <c r="W8" s="29" t="s">
        <v>35</v>
      </c>
      <c r="X8" s="60"/>
      <c r="Y8" s="56"/>
      <c r="Z8" s="56"/>
      <c r="AA8" s="56"/>
      <c r="AB8" s="61"/>
      <c r="AC8" s="60"/>
      <c r="AD8" s="26"/>
      <c r="AE8" s="56"/>
      <c r="AF8" s="56"/>
      <c r="AG8" s="61"/>
      <c r="AH8" s="60"/>
      <c r="AI8" s="26"/>
      <c r="AJ8" s="56"/>
      <c r="AK8" s="56"/>
      <c r="AL8" s="61"/>
      <c r="AM8" s="60"/>
      <c r="AN8" s="26"/>
      <c r="AO8" s="56"/>
      <c r="AP8" s="56"/>
      <c r="AQ8" s="63"/>
      <c r="AR8" s="64" t="s">
        <v>35</v>
      </c>
      <c r="AS8" s="34">
        <f t="shared" si="0"/>
        <v>2</v>
      </c>
      <c r="AT8" s="31">
        <f t="shared" si="1"/>
        <v>1</v>
      </c>
      <c r="AU8" s="31">
        <f t="shared" si="2"/>
        <v>0</v>
      </c>
      <c r="AV8" s="31">
        <f t="shared" si="3"/>
        <v>0</v>
      </c>
      <c r="AW8" s="31">
        <f t="shared" si="4"/>
        <v>0</v>
      </c>
      <c r="AX8" s="17">
        <f t="shared" si="5"/>
        <v>14</v>
      </c>
      <c r="AY8" s="18">
        <f t="shared" si="6"/>
        <v>3</v>
      </c>
      <c r="AZ8" s="19">
        <f t="shared" si="7"/>
        <v>4.666666666666667</v>
      </c>
      <c r="BA8" s="80">
        <f t="shared" si="8"/>
        <v>4.633333333333334</v>
      </c>
      <c r="BB8" s="76">
        <f t="shared" si="9"/>
        <v>2</v>
      </c>
      <c r="BC8" s="72">
        <f t="shared" si="10"/>
        <v>1</v>
      </c>
      <c r="BD8" s="72">
        <f t="shared" si="11"/>
        <v>0</v>
      </c>
      <c r="BE8" s="72">
        <f t="shared" si="12"/>
        <v>0</v>
      </c>
      <c r="BF8" s="77">
        <f t="shared" si="13"/>
        <v>0</v>
      </c>
    </row>
    <row r="9" spans="1:58" ht="15" customHeight="1" thickBot="1">
      <c r="A9" s="6">
        <v>6</v>
      </c>
      <c r="B9" s="29" t="s">
        <v>14</v>
      </c>
      <c r="C9" s="35">
        <v>0</v>
      </c>
      <c r="D9" s="36">
        <v>0</v>
      </c>
      <c r="E9" s="36">
        <v>0</v>
      </c>
      <c r="F9" s="36">
        <v>0</v>
      </c>
      <c r="G9" s="37">
        <v>0</v>
      </c>
      <c r="H9" s="21">
        <v>5</v>
      </c>
      <c r="I9" s="26"/>
      <c r="J9" s="24">
        <v>5</v>
      </c>
      <c r="K9" s="24">
        <v>5</v>
      </c>
      <c r="L9" s="23"/>
      <c r="M9" s="66">
        <v>5</v>
      </c>
      <c r="N9" s="26"/>
      <c r="O9" s="24"/>
      <c r="P9" s="24"/>
      <c r="Q9" s="55"/>
      <c r="R9" s="60"/>
      <c r="S9" s="56"/>
      <c r="T9" s="56"/>
      <c r="U9" s="56"/>
      <c r="V9" s="63"/>
      <c r="W9" s="29" t="s">
        <v>14</v>
      </c>
      <c r="X9" s="60"/>
      <c r="Y9" s="56"/>
      <c r="Z9" s="56"/>
      <c r="AA9" s="56"/>
      <c r="AB9" s="61"/>
      <c r="AC9" s="60"/>
      <c r="AD9" s="26"/>
      <c r="AE9" s="56"/>
      <c r="AF9" s="56"/>
      <c r="AG9" s="61"/>
      <c r="AH9" s="60"/>
      <c r="AI9" s="26"/>
      <c r="AJ9" s="56"/>
      <c r="AK9" s="56"/>
      <c r="AL9" s="61"/>
      <c r="AM9" s="60"/>
      <c r="AN9" s="26"/>
      <c r="AO9" s="56"/>
      <c r="AP9" s="56"/>
      <c r="AQ9" s="63"/>
      <c r="AR9" s="64" t="s">
        <v>14</v>
      </c>
      <c r="AS9" s="34">
        <f t="shared" si="0"/>
        <v>4</v>
      </c>
      <c r="AT9" s="31">
        <f t="shared" si="1"/>
        <v>0</v>
      </c>
      <c r="AU9" s="31">
        <f t="shared" si="2"/>
        <v>0</v>
      </c>
      <c r="AV9" s="31">
        <f t="shared" si="3"/>
        <v>0</v>
      </c>
      <c r="AW9" s="31">
        <f t="shared" si="4"/>
        <v>0</v>
      </c>
      <c r="AX9" s="17">
        <f t="shared" si="5"/>
        <v>20</v>
      </c>
      <c r="AY9" s="18">
        <f t="shared" si="6"/>
        <v>4</v>
      </c>
      <c r="AZ9" s="19">
        <f t="shared" si="7"/>
        <v>5</v>
      </c>
      <c r="BA9" s="68">
        <f t="shared" si="8"/>
        <v>4.975</v>
      </c>
      <c r="BB9" s="76">
        <f t="shared" si="9"/>
        <v>4</v>
      </c>
      <c r="BC9" s="72">
        <f t="shared" si="10"/>
        <v>0</v>
      </c>
      <c r="BD9" s="72">
        <f t="shared" si="11"/>
        <v>0</v>
      </c>
      <c r="BE9" s="72">
        <f t="shared" si="12"/>
        <v>0</v>
      </c>
      <c r="BF9" s="77">
        <f t="shared" si="13"/>
        <v>0</v>
      </c>
    </row>
    <row r="10" spans="1:58" ht="15" customHeight="1" thickBot="1">
      <c r="A10" s="6">
        <v>7</v>
      </c>
      <c r="B10" s="29" t="s">
        <v>15</v>
      </c>
      <c r="C10" s="35">
        <v>0</v>
      </c>
      <c r="D10" s="36">
        <v>0</v>
      </c>
      <c r="E10" s="36">
        <v>0</v>
      </c>
      <c r="F10" s="36">
        <v>0</v>
      </c>
      <c r="G10" s="37">
        <v>0</v>
      </c>
      <c r="H10" s="21" t="s">
        <v>5</v>
      </c>
      <c r="I10" s="26"/>
      <c r="J10" s="24" t="s">
        <v>4</v>
      </c>
      <c r="K10" s="24" t="s">
        <v>4</v>
      </c>
      <c r="L10" s="23"/>
      <c r="M10" s="66">
        <v>4</v>
      </c>
      <c r="N10" s="26"/>
      <c r="O10" s="24"/>
      <c r="P10" s="24"/>
      <c r="Q10" s="55"/>
      <c r="R10" s="60"/>
      <c r="S10" s="56"/>
      <c r="T10" s="56"/>
      <c r="U10" s="56"/>
      <c r="V10" s="63"/>
      <c r="W10" s="29" t="s">
        <v>15</v>
      </c>
      <c r="X10" s="60"/>
      <c r="Y10" s="56"/>
      <c r="Z10" s="56"/>
      <c r="AA10" s="56"/>
      <c r="AB10" s="61"/>
      <c r="AC10" s="60"/>
      <c r="AD10" s="26"/>
      <c r="AE10" s="56"/>
      <c r="AF10" s="56"/>
      <c r="AG10" s="61"/>
      <c r="AH10" s="60"/>
      <c r="AI10" s="26"/>
      <c r="AJ10" s="56"/>
      <c r="AK10" s="56"/>
      <c r="AL10" s="61"/>
      <c r="AM10" s="60"/>
      <c r="AN10" s="26"/>
      <c r="AO10" s="56"/>
      <c r="AP10" s="56"/>
      <c r="AQ10" s="63"/>
      <c r="AR10" s="64" t="s">
        <v>15</v>
      </c>
      <c r="AS10" s="34">
        <f t="shared" si="0"/>
        <v>0</v>
      </c>
      <c r="AT10" s="31">
        <f t="shared" si="1"/>
        <v>1</v>
      </c>
      <c r="AU10" s="31">
        <f t="shared" si="2"/>
        <v>0</v>
      </c>
      <c r="AV10" s="31">
        <f t="shared" si="3"/>
        <v>0</v>
      </c>
      <c r="AW10" s="31">
        <f t="shared" si="4"/>
        <v>2</v>
      </c>
      <c r="AX10" s="17">
        <f t="shared" si="5"/>
        <v>8</v>
      </c>
      <c r="AY10" s="18">
        <f t="shared" si="6"/>
        <v>3</v>
      </c>
      <c r="AZ10" s="19">
        <f t="shared" si="7"/>
        <v>2.6666666666666665</v>
      </c>
      <c r="BA10" s="67">
        <f t="shared" si="8"/>
        <v>2.6333333333333333</v>
      </c>
      <c r="BB10" s="76">
        <f t="shared" si="9"/>
        <v>0</v>
      </c>
      <c r="BC10" s="72">
        <f t="shared" si="10"/>
        <v>1</v>
      </c>
      <c r="BD10" s="72">
        <f t="shared" si="11"/>
        <v>0</v>
      </c>
      <c r="BE10" s="72">
        <f t="shared" si="12"/>
        <v>0</v>
      </c>
      <c r="BF10" s="77">
        <f t="shared" si="13"/>
        <v>2</v>
      </c>
    </row>
    <row r="11" spans="1:58" ht="15" customHeight="1" thickBot="1">
      <c r="A11" s="8">
        <v>8</v>
      </c>
      <c r="B11" s="29" t="s">
        <v>16</v>
      </c>
      <c r="C11" s="38">
        <v>0</v>
      </c>
      <c r="D11" s="39">
        <v>0</v>
      </c>
      <c r="E11" s="39">
        <v>0</v>
      </c>
      <c r="F11" s="39">
        <v>0</v>
      </c>
      <c r="G11" s="40">
        <v>0</v>
      </c>
      <c r="H11" s="21" t="s">
        <v>5</v>
      </c>
      <c r="I11" s="26"/>
      <c r="J11" s="24" t="s">
        <v>4</v>
      </c>
      <c r="K11" s="24" t="s">
        <v>4</v>
      </c>
      <c r="L11" s="23"/>
      <c r="M11" s="66" t="s">
        <v>4</v>
      </c>
      <c r="N11" s="26"/>
      <c r="O11" s="24"/>
      <c r="P11" s="24"/>
      <c r="Q11" s="55"/>
      <c r="R11" s="60"/>
      <c r="S11" s="56"/>
      <c r="T11" s="56"/>
      <c r="U11" s="56"/>
      <c r="V11" s="63"/>
      <c r="W11" s="29" t="s">
        <v>16</v>
      </c>
      <c r="X11" s="60"/>
      <c r="Y11" s="56"/>
      <c r="Z11" s="56"/>
      <c r="AA11" s="56"/>
      <c r="AB11" s="61"/>
      <c r="AC11" s="60"/>
      <c r="AD11" s="26"/>
      <c r="AE11" s="56"/>
      <c r="AF11" s="56"/>
      <c r="AG11" s="61"/>
      <c r="AH11" s="60"/>
      <c r="AI11" s="26"/>
      <c r="AJ11" s="56"/>
      <c r="AK11" s="56"/>
      <c r="AL11" s="61"/>
      <c r="AM11" s="60"/>
      <c r="AN11" s="26"/>
      <c r="AO11" s="56"/>
      <c r="AP11" s="56"/>
      <c r="AQ11" s="63"/>
      <c r="AR11" s="64" t="s">
        <v>16</v>
      </c>
      <c r="AS11" s="34">
        <f t="shared" si="0"/>
        <v>0</v>
      </c>
      <c r="AT11" s="31">
        <f t="shared" si="1"/>
        <v>0</v>
      </c>
      <c r="AU11" s="31">
        <f t="shared" si="2"/>
        <v>0</v>
      </c>
      <c r="AV11" s="31">
        <f t="shared" si="3"/>
        <v>0</v>
      </c>
      <c r="AW11" s="31">
        <f t="shared" si="4"/>
        <v>3</v>
      </c>
      <c r="AX11" s="17">
        <f t="shared" si="5"/>
        <v>6</v>
      </c>
      <c r="AY11" s="18">
        <f t="shared" si="6"/>
        <v>3</v>
      </c>
      <c r="AZ11" s="19">
        <f t="shared" si="7"/>
        <v>2</v>
      </c>
      <c r="BA11" s="85">
        <f t="shared" si="8"/>
        <v>1.9666666666666668</v>
      </c>
      <c r="BB11" s="76">
        <f t="shared" si="9"/>
        <v>0</v>
      </c>
      <c r="BC11" s="72">
        <f t="shared" si="10"/>
        <v>0</v>
      </c>
      <c r="BD11" s="72">
        <f t="shared" si="11"/>
        <v>0</v>
      </c>
      <c r="BE11" s="72">
        <f t="shared" si="12"/>
        <v>0</v>
      </c>
      <c r="BF11" s="77">
        <f t="shared" si="13"/>
        <v>3</v>
      </c>
    </row>
    <row r="12" spans="1:58" s="4" customFormat="1" ht="15" customHeight="1" thickBot="1">
      <c r="A12" s="10">
        <v>9</v>
      </c>
      <c r="B12" s="29" t="s">
        <v>17</v>
      </c>
      <c r="C12" s="35">
        <v>0</v>
      </c>
      <c r="D12" s="36">
        <v>0</v>
      </c>
      <c r="E12" s="36">
        <v>0</v>
      </c>
      <c r="F12" s="36">
        <v>0</v>
      </c>
      <c r="G12" s="37">
        <v>0</v>
      </c>
      <c r="H12" s="21">
        <v>5</v>
      </c>
      <c r="I12" s="26"/>
      <c r="J12" s="24">
        <v>3</v>
      </c>
      <c r="K12" s="24">
        <v>4</v>
      </c>
      <c r="L12" s="23"/>
      <c r="M12" s="66">
        <v>5</v>
      </c>
      <c r="N12" s="26"/>
      <c r="O12" s="24"/>
      <c r="P12" s="24"/>
      <c r="Q12" s="55"/>
      <c r="R12" s="60"/>
      <c r="S12" s="56"/>
      <c r="T12" s="56"/>
      <c r="U12" s="56"/>
      <c r="V12" s="63"/>
      <c r="W12" s="29" t="s">
        <v>17</v>
      </c>
      <c r="X12" s="60"/>
      <c r="Y12" s="56"/>
      <c r="Z12" s="56"/>
      <c r="AA12" s="56"/>
      <c r="AB12" s="61"/>
      <c r="AC12" s="60"/>
      <c r="AD12" s="26"/>
      <c r="AE12" s="56"/>
      <c r="AF12" s="56"/>
      <c r="AG12" s="61"/>
      <c r="AH12" s="60"/>
      <c r="AI12" s="26"/>
      <c r="AJ12" s="56"/>
      <c r="AK12" s="56"/>
      <c r="AL12" s="61"/>
      <c r="AM12" s="60"/>
      <c r="AN12" s="26"/>
      <c r="AO12" s="56"/>
      <c r="AP12" s="56"/>
      <c r="AQ12" s="63"/>
      <c r="AR12" s="64" t="s">
        <v>17</v>
      </c>
      <c r="AS12" s="34">
        <f t="shared" si="0"/>
        <v>2</v>
      </c>
      <c r="AT12" s="31">
        <f t="shared" si="1"/>
        <v>1</v>
      </c>
      <c r="AU12" s="31">
        <f t="shared" si="2"/>
        <v>1</v>
      </c>
      <c r="AV12" s="31">
        <f t="shared" si="3"/>
        <v>0</v>
      </c>
      <c r="AW12" s="31">
        <f t="shared" si="4"/>
        <v>0</v>
      </c>
      <c r="AX12" s="17">
        <f t="shared" si="5"/>
        <v>17</v>
      </c>
      <c r="AY12" s="18">
        <f t="shared" si="6"/>
        <v>4</v>
      </c>
      <c r="AZ12" s="19">
        <f t="shared" si="7"/>
        <v>4.25</v>
      </c>
      <c r="BA12" s="68">
        <f t="shared" si="8"/>
        <v>4.225</v>
      </c>
      <c r="BB12" s="76">
        <f t="shared" si="9"/>
        <v>2</v>
      </c>
      <c r="BC12" s="72">
        <f t="shared" si="10"/>
        <v>1</v>
      </c>
      <c r="BD12" s="72">
        <f t="shared" si="11"/>
        <v>1</v>
      </c>
      <c r="BE12" s="72">
        <f t="shared" si="12"/>
        <v>0</v>
      </c>
      <c r="BF12" s="77">
        <f t="shared" si="13"/>
        <v>0</v>
      </c>
    </row>
    <row r="13" spans="1:58" ht="15" customHeight="1" thickBot="1">
      <c r="A13" s="6">
        <v>10</v>
      </c>
      <c r="B13" s="29" t="s">
        <v>18</v>
      </c>
      <c r="C13" s="35">
        <v>0</v>
      </c>
      <c r="D13" s="36">
        <v>0</v>
      </c>
      <c r="E13" s="36">
        <v>0</v>
      </c>
      <c r="F13" s="36">
        <v>0</v>
      </c>
      <c r="G13" s="37">
        <v>0</v>
      </c>
      <c r="H13" s="21" t="s">
        <v>5</v>
      </c>
      <c r="I13" s="26"/>
      <c r="J13" s="24" t="s">
        <v>4</v>
      </c>
      <c r="K13" s="24" t="s">
        <v>4</v>
      </c>
      <c r="L13" s="23"/>
      <c r="M13" s="66" t="s">
        <v>5</v>
      </c>
      <c r="N13" s="26"/>
      <c r="O13" s="24"/>
      <c r="P13" s="24"/>
      <c r="Q13" s="55"/>
      <c r="R13" s="60"/>
      <c r="S13" s="56"/>
      <c r="T13" s="56"/>
      <c r="U13" s="56"/>
      <c r="V13" s="63"/>
      <c r="W13" s="29" t="s">
        <v>18</v>
      </c>
      <c r="X13" s="60"/>
      <c r="Y13" s="56"/>
      <c r="Z13" s="56"/>
      <c r="AA13" s="56"/>
      <c r="AB13" s="61"/>
      <c r="AC13" s="60"/>
      <c r="AD13" s="26"/>
      <c r="AE13" s="56"/>
      <c r="AF13" s="56"/>
      <c r="AG13" s="61"/>
      <c r="AH13" s="60"/>
      <c r="AI13" s="26"/>
      <c r="AJ13" s="56"/>
      <c r="AK13" s="56"/>
      <c r="AL13" s="61"/>
      <c r="AM13" s="60"/>
      <c r="AN13" s="26"/>
      <c r="AO13" s="56"/>
      <c r="AP13" s="56"/>
      <c r="AQ13" s="63"/>
      <c r="AR13" s="64" t="s">
        <v>18</v>
      </c>
      <c r="AS13" s="34">
        <f t="shared" si="0"/>
        <v>0</v>
      </c>
      <c r="AT13" s="31">
        <f t="shared" si="1"/>
        <v>0</v>
      </c>
      <c r="AU13" s="31">
        <f t="shared" si="2"/>
        <v>0</v>
      </c>
      <c r="AV13" s="31">
        <f t="shared" si="3"/>
        <v>0</v>
      </c>
      <c r="AW13" s="31">
        <f t="shared" si="4"/>
        <v>2</v>
      </c>
      <c r="AX13" s="17">
        <f t="shared" si="5"/>
        <v>4</v>
      </c>
      <c r="AY13" s="18">
        <f t="shared" si="6"/>
        <v>2</v>
      </c>
      <c r="AZ13" s="19">
        <f t="shared" si="7"/>
        <v>2</v>
      </c>
      <c r="BA13" s="85">
        <f t="shared" si="8"/>
        <v>1.95</v>
      </c>
      <c r="BB13" s="76">
        <f t="shared" si="9"/>
        <v>0</v>
      </c>
      <c r="BC13" s="72">
        <f t="shared" si="10"/>
        <v>0</v>
      </c>
      <c r="BD13" s="72">
        <f t="shared" si="11"/>
        <v>0</v>
      </c>
      <c r="BE13" s="72">
        <f t="shared" si="12"/>
        <v>0</v>
      </c>
      <c r="BF13" s="77">
        <f t="shared" si="13"/>
        <v>2</v>
      </c>
    </row>
    <row r="14" spans="1:58" ht="15" customHeight="1" thickBot="1">
      <c r="A14" s="6">
        <v>11</v>
      </c>
      <c r="B14" s="29" t="s">
        <v>19</v>
      </c>
      <c r="C14" s="35">
        <v>0</v>
      </c>
      <c r="D14" s="36">
        <v>0</v>
      </c>
      <c r="E14" s="36">
        <v>0</v>
      </c>
      <c r="F14" s="36">
        <v>0</v>
      </c>
      <c r="G14" s="37">
        <v>0</v>
      </c>
      <c r="H14" s="21">
        <v>5</v>
      </c>
      <c r="I14" s="26"/>
      <c r="J14" s="24">
        <v>5</v>
      </c>
      <c r="K14" s="24">
        <v>5</v>
      </c>
      <c r="L14" s="23"/>
      <c r="M14" s="66">
        <v>4</v>
      </c>
      <c r="N14" s="26"/>
      <c r="O14" s="24"/>
      <c r="P14" s="24"/>
      <c r="Q14" s="55"/>
      <c r="R14" s="60"/>
      <c r="S14" s="56"/>
      <c r="T14" s="56"/>
      <c r="U14" s="56"/>
      <c r="V14" s="63"/>
      <c r="W14" s="29" t="s">
        <v>19</v>
      </c>
      <c r="X14" s="60"/>
      <c r="Y14" s="56"/>
      <c r="Z14" s="56"/>
      <c r="AA14" s="56"/>
      <c r="AB14" s="61"/>
      <c r="AC14" s="60"/>
      <c r="AD14" s="26"/>
      <c r="AE14" s="56"/>
      <c r="AF14" s="56"/>
      <c r="AG14" s="61"/>
      <c r="AH14" s="60"/>
      <c r="AI14" s="26"/>
      <c r="AJ14" s="56"/>
      <c r="AK14" s="56"/>
      <c r="AL14" s="61"/>
      <c r="AM14" s="60"/>
      <c r="AN14" s="26"/>
      <c r="AO14" s="56"/>
      <c r="AP14" s="56"/>
      <c r="AQ14" s="63"/>
      <c r="AR14" s="64" t="s">
        <v>19</v>
      </c>
      <c r="AS14" s="34">
        <f t="shared" si="0"/>
        <v>3</v>
      </c>
      <c r="AT14" s="31">
        <f t="shared" si="1"/>
        <v>1</v>
      </c>
      <c r="AU14" s="31">
        <f t="shared" si="2"/>
        <v>0</v>
      </c>
      <c r="AV14" s="31">
        <f t="shared" si="3"/>
        <v>0</v>
      </c>
      <c r="AW14" s="31">
        <f t="shared" si="4"/>
        <v>0</v>
      </c>
      <c r="AX14" s="17">
        <f t="shared" si="5"/>
        <v>19</v>
      </c>
      <c r="AY14" s="18">
        <f t="shared" si="6"/>
        <v>4</v>
      </c>
      <c r="AZ14" s="19">
        <f t="shared" si="7"/>
        <v>4.75</v>
      </c>
      <c r="BA14" s="68">
        <f t="shared" si="8"/>
        <v>4.725</v>
      </c>
      <c r="BB14" s="76">
        <f t="shared" si="9"/>
        <v>3</v>
      </c>
      <c r="BC14" s="72">
        <f t="shared" si="10"/>
        <v>1</v>
      </c>
      <c r="BD14" s="72">
        <f t="shared" si="11"/>
        <v>0</v>
      </c>
      <c r="BE14" s="72">
        <f t="shared" si="12"/>
        <v>0</v>
      </c>
      <c r="BF14" s="77">
        <f t="shared" si="13"/>
        <v>0</v>
      </c>
    </row>
    <row r="15" spans="1:58" ht="15" customHeight="1" thickBot="1">
      <c r="A15" s="7">
        <v>12</v>
      </c>
      <c r="B15" s="29" t="s">
        <v>20</v>
      </c>
      <c r="C15" s="38">
        <v>0</v>
      </c>
      <c r="D15" s="39">
        <v>0</v>
      </c>
      <c r="E15" s="39">
        <v>0</v>
      </c>
      <c r="F15" s="39">
        <v>0</v>
      </c>
      <c r="G15" s="40">
        <v>0</v>
      </c>
      <c r="H15" s="21" t="s">
        <v>5</v>
      </c>
      <c r="I15" s="26"/>
      <c r="J15" s="24">
        <v>5</v>
      </c>
      <c r="K15" s="24">
        <v>5</v>
      </c>
      <c r="L15" s="23"/>
      <c r="M15" s="66">
        <v>5</v>
      </c>
      <c r="N15" s="26"/>
      <c r="O15" s="24"/>
      <c r="P15" s="24"/>
      <c r="Q15" s="55"/>
      <c r="R15" s="60"/>
      <c r="S15" s="56"/>
      <c r="T15" s="56"/>
      <c r="U15" s="56"/>
      <c r="V15" s="63"/>
      <c r="W15" s="29" t="s">
        <v>20</v>
      </c>
      <c r="X15" s="60"/>
      <c r="Y15" s="56"/>
      <c r="Z15" s="56"/>
      <c r="AA15" s="56"/>
      <c r="AB15" s="61"/>
      <c r="AC15" s="60"/>
      <c r="AD15" s="26"/>
      <c r="AE15" s="56"/>
      <c r="AF15" s="56"/>
      <c r="AG15" s="61"/>
      <c r="AH15" s="60"/>
      <c r="AI15" s="26"/>
      <c r="AJ15" s="56"/>
      <c r="AK15" s="56"/>
      <c r="AL15" s="61"/>
      <c r="AM15" s="60"/>
      <c r="AN15" s="26"/>
      <c r="AO15" s="56"/>
      <c r="AP15" s="56"/>
      <c r="AQ15" s="63"/>
      <c r="AR15" s="64" t="s">
        <v>20</v>
      </c>
      <c r="AS15" s="34">
        <f t="shared" si="0"/>
        <v>3</v>
      </c>
      <c r="AT15" s="31">
        <f t="shared" si="1"/>
        <v>0</v>
      </c>
      <c r="AU15" s="31">
        <f t="shared" si="2"/>
        <v>0</v>
      </c>
      <c r="AV15" s="31">
        <f t="shared" si="3"/>
        <v>0</v>
      </c>
      <c r="AW15" s="31">
        <f t="shared" si="4"/>
        <v>0</v>
      </c>
      <c r="AX15" s="17">
        <f t="shared" si="5"/>
        <v>15</v>
      </c>
      <c r="AY15" s="18">
        <f t="shared" si="6"/>
        <v>3</v>
      </c>
      <c r="AZ15" s="19">
        <f t="shared" si="7"/>
        <v>5</v>
      </c>
      <c r="BA15" s="68">
        <f t="shared" si="8"/>
        <v>4.966666666666667</v>
      </c>
      <c r="BB15" s="76">
        <f t="shared" si="9"/>
        <v>3</v>
      </c>
      <c r="BC15" s="72">
        <f t="shared" si="10"/>
        <v>0</v>
      </c>
      <c r="BD15" s="72">
        <f t="shared" si="11"/>
        <v>0</v>
      </c>
      <c r="BE15" s="72">
        <f t="shared" si="12"/>
        <v>0</v>
      </c>
      <c r="BF15" s="77">
        <f t="shared" si="13"/>
        <v>0</v>
      </c>
    </row>
    <row r="16" spans="1:58" ht="15" customHeight="1" thickBot="1">
      <c r="A16" s="5">
        <v>13</v>
      </c>
      <c r="B16" s="29" t="s">
        <v>21</v>
      </c>
      <c r="C16" s="35">
        <v>0</v>
      </c>
      <c r="D16" s="36">
        <v>0</v>
      </c>
      <c r="E16" s="36">
        <v>0</v>
      </c>
      <c r="F16" s="36">
        <v>0</v>
      </c>
      <c r="G16" s="37">
        <v>0</v>
      </c>
      <c r="H16" s="21" t="s">
        <v>5</v>
      </c>
      <c r="I16" s="26"/>
      <c r="J16" s="24" t="s">
        <v>4</v>
      </c>
      <c r="K16" s="24" t="s">
        <v>4</v>
      </c>
      <c r="L16" s="23"/>
      <c r="M16" s="66">
        <v>5</v>
      </c>
      <c r="N16" s="26"/>
      <c r="O16" s="24"/>
      <c r="P16" s="24"/>
      <c r="Q16" s="55"/>
      <c r="R16" s="60"/>
      <c r="S16" s="56"/>
      <c r="T16" s="56"/>
      <c r="U16" s="56"/>
      <c r="V16" s="63"/>
      <c r="W16" s="29" t="s">
        <v>21</v>
      </c>
      <c r="X16" s="60"/>
      <c r="Y16" s="56"/>
      <c r="Z16" s="56"/>
      <c r="AA16" s="56"/>
      <c r="AB16" s="61"/>
      <c r="AC16" s="60"/>
      <c r="AD16" s="26"/>
      <c r="AE16" s="56"/>
      <c r="AF16" s="56"/>
      <c r="AG16" s="61"/>
      <c r="AH16" s="60"/>
      <c r="AI16" s="26"/>
      <c r="AJ16" s="56"/>
      <c r="AK16" s="56"/>
      <c r="AL16" s="61"/>
      <c r="AM16" s="60"/>
      <c r="AN16" s="26"/>
      <c r="AO16" s="56"/>
      <c r="AP16" s="56"/>
      <c r="AQ16" s="63"/>
      <c r="AR16" s="64" t="s">
        <v>21</v>
      </c>
      <c r="AS16" s="34">
        <f t="shared" si="0"/>
        <v>1</v>
      </c>
      <c r="AT16" s="31">
        <f t="shared" si="1"/>
        <v>0</v>
      </c>
      <c r="AU16" s="31">
        <f t="shared" si="2"/>
        <v>0</v>
      </c>
      <c r="AV16" s="31">
        <f t="shared" si="3"/>
        <v>0</v>
      </c>
      <c r="AW16" s="31">
        <f t="shared" si="4"/>
        <v>2</v>
      </c>
      <c r="AX16" s="17">
        <f t="shared" si="5"/>
        <v>9</v>
      </c>
      <c r="AY16" s="18">
        <f t="shared" si="6"/>
        <v>3</v>
      </c>
      <c r="AZ16" s="19">
        <f t="shared" si="7"/>
        <v>3</v>
      </c>
      <c r="BA16" s="67">
        <f t="shared" si="8"/>
        <v>2.966666666666667</v>
      </c>
      <c r="BB16" s="76">
        <f t="shared" si="9"/>
        <v>1</v>
      </c>
      <c r="BC16" s="72">
        <f t="shared" si="10"/>
        <v>0</v>
      </c>
      <c r="BD16" s="72">
        <f t="shared" si="11"/>
        <v>0</v>
      </c>
      <c r="BE16" s="72">
        <f t="shared" si="12"/>
        <v>0</v>
      </c>
      <c r="BF16" s="77">
        <f t="shared" si="13"/>
        <v>2</v>
      </c>
    </row>
    <row r="17" spans="1:58" ht="15" customHeight="1" thickBot="1">
      <c r="A17" s="6">
        <v>14</v>
      </c>
      <c r="B17" s="29" t="s">
        <v>22</v>
      </c>
      <c r="C17" s="35">
        <v>0</v>
      </c>
      <c r="D17" s="36">
        <v>0</v>
      </c>
      <c r="E17" s="36">
        <v>0</v>
      </c>
      <c r="F17" s="36">
        <v>0</v>
      </c>
      <c r="G17" s="37">
        <v>0</v>
      </c>
      <c r="H17" s="21">
        <v>5</v>
      </c>
      <c r="I17" s="26"/>
      <c r="J17" s="24">
        <v>5</v>
      </c>
      <c r="K17" s="24">
        <v>2</v>
      </c>
      <c r="L17" s="23"/>
      <c r="M17" s="66">
        <v>4</v>
      </c>
      <c r="N17" s="26"/>
      <c r="O17" s="24"/>
      <c r="P17" s="24"/>
      <c r="Q17" s="55"/>
      <c r="R17" s="60"/>
      <c r="S17" s="56"/>
      <c r="T17" s="56"/>
      <c r="U17" s="56"/>
      <c r="V17" s="63"/>
      <c r="W17" s="29" t="s">
        <v>22</v>
      </c>
      <c r="X17" s="60"/>
      <c r="Y17" s="56"/>
      <c r="Z17" s="56"/>
      <c r="AA17" s="56"/>
      <c r="AB17" s="61"/>
      <c r="AC17" s="60"/>
      <c r="AD17" s="26"/>
      <c r="AE17" s="56"/>
      <c r="AF17" s="56"/>
      <c r="AG17" s="61"/>
      <c r="AH17" s="60"/>
      <c r="AI17" s="26"/>
      <c r="AJ17" s="56"/>
      <c r="AK17" s="56"/>
      <c r="AL17" s="61"/>
      <c r="AM17" s="60"/>
      <c r="AN17" s="26"/>
      <c r="AO17" s="56"/>
      <c r="AP17" s="56"/>
      <c r="AQ17" s="63"/>
      <c r="AR17" s="64" t="s">
        <v>22</v>
      </c>
      <c r="AS17" s="34">
        <f t="shared" si="0"/>
        <v>2</v>
      </c>
      <c r="AT17" s="31">
        <f t="shared" si="1"/>
        <v>1</v>
      </c>
      <c r="AU17" s="31">
        <f t="shared" si="2"/>
        <v>0</v>
      </c>
      <c r="AV17" s="31">
        <f t="shared" si="3"/>
        <v>1</v>
      </c>
      <c r="AW17" s="31">
        <f t="shared" si="4"/>
        <v>0</v>
      </c>
      <c r="AX17" s="17">
        <f t="shared" si="5"/>
        <v>16</v>
      </c>
      <c r="AY17" s="18">
        <f t="shared" si="6"/>
        <v>4</v>
      </c>
      <c r="AZ17" s="19">
        <f t="shared" si="7"/>
        <v>4</v>
      </c>
      <c r="BA17" s="68">
        <f t="shared" si="8"/>
        <v>3.975</v>
      </c>
      <c r="BB17" s="76">
        <f t="shared" si="9"/>
        <v>2</v>
      </c>
      <c r="BC17" s="72">
        <f t="shared" si="10"/>
        <v>1</v>
      </c>
      <c r="BD17" s="72">
        <f t="shared" si="11"/>
        <v>0</v>
      </c>
      <c r="BE17" s="72">
        <f t="shared" si="12"/>
        <v>1</v>
      </c>
      <c r="BF17" s="77">
        <f t="shared" si="13"/>
        <v>0</v>
      </c>
    </row>
    <row r="18" spans="1:58" ht="15" customHeight="1" thickBot="1">
      <c r="A18" s="6">
        <v>15</v>
      </c>
      <c r="B18" s="29" t="s">
        <v>23</v>
      </c>
      <c r="C18" s="35">
        <v>0</v>
      </c>
      <c r="D18" s="36">
        <v>0</v>
      </c>
      <c r="E18" s="36">
        <v>0</v>
      </c>
      <c r="F18" s="36">
        <v>0</v>
      </c>
      <c r="G18" s="37">
        <v>0</v>
      </c>
      <c r="H18" s="21">
        <v>5</v>
      </c>
      <c r="I18" s="26"/>
      <c r="J18" s="24">
        <v>5</v>
      </c>
      <c r="K18" s="24">
        <v>5</v>
      </c>
      <c r="L18" s="23"/>
      <c r="M18" s="66">
        <v>5</v>
      </c>
      <c r="N18" s="26"/>
      <c r="O18" s="24"/>
      <c r="P18" s="24"/>
      <c r="Q18" s="55"/>
      <c r="R18" s="60"/>
      <c r="S18" s="56"/>
      <c r="T18" s="56"/>
      <c r="U18" s="56"/>
      <c r="V18" s="63"/>
      <c r="W18" s="29" t="s">
        <v>23</v>
      </c>
      <c r="X18" s="60"/>
      <c r="Y18" s="56"/>
      <c r="Z18" s="56"/>
      <c r="AA18" s="56"/>
      <c r="AB18" s="61"/>
      <c r="AC18" s="60"/>
      <c r="AD18" s="26"/>
      <c r="AE18" s="56"/>
      <c r="AF18" s="56"/>
      <c r="AG18" s="61"/>
      <c r="AH18" s="60"/>
      <c r="AI18" s="26"/>
      <c r="AJ18" s="56"/>
      <c r="AK18" s="56"/>
      <c r="AL18" s="61"/>
      <c r="AM18" s="60"/>
      <c r="AN18" s="26"/>
      <c r="AO18" s="56"/>
      <c r="AP18" s="56"/>
      <c r="AQ18" s="63"/>
      <c r="AR18" s="64" t="s">
        <v>23</v>
      </c>
      <c r="AS18" s="34">
        <f t="shared" si="0"/>
        <v>4</v>
      </c>
      <c r="AT18" s="31">
        <f t="shared" si="1"/>
        <v>0</v>
      </c>
      <c r="AU18" s="31">
        <f t="shared" si="2"/>
        <v>0</v>
      </c>
      <c r="AV18" s="31">
        <f t="shared" si="3"/>
        <v>0</v>
      </c>
      <c r="AW18" s="31">
        <f t="shared" si="4"/>
        <v>0</v>
      </c>
      <c r="AX18" s="17">
        <f t="shared" si="5"/>
        <v>20</v>
      </c>
      <c r="AY18" s="18">
        <f t="shared" si="6"/>
        <v>4</v>
      </c>
      <c r="AZ18" s="19">
        <f t="shared" si="7"/>
        <v>5</v>
      </c>
      <c r="BA18" s="68">
        <f t="shared" si="8"/>
        <v>4.975</v>
      </c>
      <c r="BB18" s="76">
        <f t="shared" si="9"/>
        <v>4</v>
      </c>
      <c r="BC18" s="72">
        <f t="shared" si="10"/>
        <v>0</v>
      </c>
      <c r="BD18" s="72">
        <f t="shared" si="11"/>
        <v>0</v>
      </c>
      <c r="BE18" s="72">
        <f t="shared" si="12"/>
        <v>0</v>
      </c>
      <c r="BF18" s="77">
        <f t="shared" si="13"/>
        <v>0</v>
      </c>
    </row>
    <row r="19" spans="1:58" s="4" customFormat="1" ht="15" customHeight="1" thickBot="1">
      <c r="A19" s="8">
        <v>16</v>
      </c>
      <c r="B19" s="29" t="s">
        <v>24</v>
      </c>
      <c r="C19" s="38">
        <v>0</v>
      </c>
      <c r="D19" s="39">
        <v>0</v>
      </c>
      <c r="E19" s="39">
        <v>0</v>
      </c>
      <c r="F19" s="39">
        <v>0</v>
      </c>
      <c r="G19" s="40">
        <v>0</v>
      </c>
      <c r="H19" s="21" t="s">
        <v>5</v>
      </c>
      <c r="I19" s="26"/>
      <c r="J19" s="24">
        <v>5</v>
      </c>
      <c r="K19" s="24">
        <v>3</v>
      </c>
      <c r="L19" s="23"/>
      <c r="M19" s="66" t="s">
        <v>4</v>
      </c>
      <c r="N19" s="26"/>
      <c r="O19" s="24"/>
      <c r="P19" s="24"/>
      <c r="Q19" s="55"/>
      <c r="R19" s="60"/>
      <c r="S19" s="56"/>
      <c r="T19" s="56"/>
      <c r="U19" s="56"/>
      <c r="V19" s="63"/>
      <c r="W19" s="29" t="s">
        <v>24</v>
      </c>
      <c r="X19" s="60"/>
      <c r="Y19" s="56"/>
      <c r="Z19" s="56"/>
      <c r="AA19" s="56"/>
      <c r="AB19" s="61"/>
      <c r="AC19" s="60"/>
      <c r="AD19" s="26"/>
      <c r="AE19" s="56"/>
      <c r="AF19" s="56"/>
      <c r="AG19" s="61"/>
      <c r="AH19" s="60"/>
      <c r="AI19" s="26"/>
      <c r="AJ19" s="56"/>
      <c r="AK19" s="56"/>
      <c r="AL19" s="61"/>
      <c r="AM19" s="60"/>
      <c r="AN19" s="26"/>
      <c r="AO19" s="56"/>
      <c r="AP19" s="56"/>
      <c r="AQ19" s="63"/>
      <c r="AR19" s="64" t="s">
        <v>24</v>
      </c>
      <c r="AS19" s="34">
        <f t="shared" si="0"/>
        <v>1</v>
      </c>
      <c r="AT19" s="31">
        <f t="shared" si="1"/>
        <v>0</v>
      </c>
      <c r="AU19" s="31">
        <f t="shared" si="2"/>
        <v>1</v>
      </c>
      <c r="AV19" s="31">
        <f t="shared" si="3"/>
        <v>0</v>
      </c>
      <c r="AW19" s="31">
        <f t="shared" si="4"/>
        <v>1</v>
      </c>
      <c r="AX19" s="17">
        <f t="shared" si="5"/>
        <v>10</v>
      </c>
      <c r="AY19" s="18">
        <f t="shared" si="6"/>
        <v>3</v>
      </c>
      <c r="AZ19" s="19">
        <f t="shared" si="7"/>
        <v>3.3333333333333335</v>
      </c>
      <c r="BA19" s="67">
        <f t="shared" si="8"/>
        <v>3.3000000000000003</v>
      </c>
      <c r="BB19" s="76">
        <f t="shared" si="9"/>
        <v>1</v>
      </c>
      <c r="BC19" s="72">
        <f t="shared" si="10"/>
        <v>0</v>
      </c>
      <c r="BD19" s="72">
        <f t="shared" si="11"/>
        <v>1</v>
      </c>
      <c r="BE19" s="72">
        <f t="shared" si="12"/>
        <v>0</v>
      </c>
      <c r="BF19" s="77">
        <f t="shared" si="13"/>
        <v>1</v>
      </c>
    </row>
    <row r="20" spans="1:58" ht="15" customHeight="1" thickBot="1">
      <c r="A20" s="10">
        <v>17</v>
      </c>
      <c r="B20" s="29" t="s">
        <v>25</v>
      </c>
      <c r="C20" s="35">
        <v>0</v>
      </c>
      <c r="D20" s="36">
        <v>0</v>
      </c>
      <c r="E20" s="36">
        <v>0</v>
      </c>
      <c r="F20" s="36">
        <v>0</v>
      </c>
      <c r="G20" s="37">
        <v>0</v>
      </c>
      <c r="H20" s="21" t="s">
        <v>5</v>
      </c>
      <c r="I20" s="26"/>
      <c r="J20" s="24">
        <v>5</v>
      </c>
      <c r="K20" s="24">
        <v>4</v>
      </c>
      <c r="L20" s="23"/>
      <c r="M20" s="66" t="s">
        <v>4</v>
      </c>
      <c r="N20" s="26"/>
      <c r="O20" s="24"/>
      <c r="P20" s="24"/>
      <c r="Q20" s="55"/>
      <c r="R20" s="60"/>
      <c r="S20" s="56"/>
      <c r="T20" s="56"/>
      <c r="U20" s="56"/>
      <c r="V20" s="63"/>
      <c r="W20" s="29" t="s">
        <v>25</v>
      </c>
      <c r="X20" s="60"/>
      <c r="Y20" s="56"/>
      <c r="Z20" s="56"/>
      <c r="AA20" s="56"/>
      <c r="AB20" s="61"/>
      <c r="AC20" s="60"/>
      <c r="AD20" s="26"/>
      <c r="AE20" s="56"/>
      <c r="AF20" s="56"/>
      <c r="AG20" s="61"/>
      <c r="AH20" s="60"/>
      <c r="AI20" s="26"/>
      <c r="AJ20" s="56"/>
      <c r="AK20" s="56"/>
      <c r="AL20" s="61"/>
      <c r="AM20" s="60"/>
      <c r="AN20" s="26"/>
      <c r="AO20" s="56"/>
      <c r="AP20" s="56"/>
      <c r="AQ20" s="63"/>
      <c r="AR20" s="64" t="s">
        <v>25</v>
      </c>
      <c r="AS20" s="34">
        <f t="shared" si="0"/>
        <v>1</v>
      </c>
      <c r="AT20" s="31">
        <f t="shared" si="1"/>
        <v>1</v>
      </c>
      <c r="AU20" s="31">
        <f t="shared" si="2"/>
        <v>0</v>
      </c>
      <c r="AV20" s="31">
        <f t="shared" si="3"/>
        <v>0</v>
      </c>
      <c r="AW20" s="31">
        <f t="shared" si="4"/>
        <v>1</v>
      </c>
      <c r="AX20" s="17">
        <f t="shared" si="5"/>
        <v>11</v>
      </c>
      <c r="AY20" s="18">
        <f t="shared" si="6"/>
        <v>3</v>
      </c>
      <c r="AZ20" s="19">
        <f t="shared" si="7"/>
        <v>3.6666666666666665</v>
      </c>
      <c r="BA20" s="68">
        <f t="shared" si="8"/>
        <v>3.6333333333333333</v>
      </c>
      <c r="BB20" s="76">
        <f t="shared" si="9"/>
        <v>1</v>
      </c>
      <c r="BC20" s="72">
        <f t="shared" si="10"/>
        <v>1</v>
      </c>
      <c r="BD20" s="72">
        <f t="shared" si="11"/>
        <v>0</v>
      </c>
      <c r="BE20" s="72">
        <f t="shared" si="12"/>
        <v>0</v>
      </c>
      <c r="BF20" s="77">
        <f t="shared" si="13"/>
        <v>1</v>
      </c>
    </row>
    <row r="21" spans="1:58" ht="15" customHeight="1" thickBot="1">
      <c r="A21" s="6">
        <v>18</v>
      </c>
      <c r="B21" s="29" t="s">
        <v>26</v>
      </c>
      <c r="C21" s="35">
        <v>0</v>
      </c>
      <c r="D21" s="36">
        <v>0</v>
      </c>
      <c r="E21" s="36">
        <v>0</v>
      </c>
      <c r="F21" s="36">
        <v>0</v>
      </c>
      <c r="G21" s="37">
        <v>0</v>
      </c>
      <c r="H21" s="21">
        <v>5</v>
      </c>
      <c r="I21" s="26"/>
      <c r="J21" s="24">
        <v>5</v>
      </c>
      <c r="K21" s="24" t="s">
        <v>4</v>
      </c>
      <c r="L21" s="23"/>
      <c r="M21" s="66" t="s">
        <v>4</v>
      </c>
      <c r="N21" s="26"/>
      <c r="O21" s="24"/>
      <c r="P21" s="24"/>
      <c r="Q21" s="55"/>
      <c r="R21" s="60"/>
      <c r="S21" s="56"/>
      <c r="T21" s="56"/>
      <c r="U21" s="56"/>
      <c r="V21" s="63"/>
      <c r="W21" s="29" t="s">
        <v>26</v>
      </c>
      <c r="X21" s="60"/>
      <c r="Y21" s="56"/>
      <c r="Z21" s="56"/>
      <c r="AA21" s="56"/>
      <c r="AB21" s="61"/>
      <c r="AC21" s="60"/>
      <c r="AD21" s="26"/>
      <c r="AE21" s="56"/>
      <c r="AF21" s="56"/>
      <c r="AG21" s="61"/>
      <c r="AH21" s="60"/>
      <c r="AI21" s="26"/>
      <c r="AJ21" s="56"/>
      <c r="AK21" s="56"/>
      <c r="AL21" s="61"/>
      <c r="AM21" s="60"/>
      <c r="AN21" s="26"/>
      <c r="AO21" s="56"/>
      <c r="AP21" s="56"/>
      <c r="AQ21" s="63"/>
      <c r="AR21" s="64" t="s">
        <v>26</v>
      </c>
      <c r="AS21" s="34">
        <f t="shared" si="0"/>
        <v>2</v>
      </c>
      <c r="AT21" s="31">
        <f t="shared" si="1"/>
        <v>0</v>
      </c>
      <c r="AU21" s="31">
        <f t="shared" si="2"/>
        <v>0</v>
      </c>
      <c r="AV21" s="31">
        <f t="shared" si="3"/>
        <v>0</v>
      </c>
      <c r="AW21" s="31">
        <f t="shared" si="4"/>
        <v>2</v>
      </c>
      <c r="AX21" s="17">
        <f t="shared" si="5"/>
        <v>14</v>
      </c>
      <c r="AY21" s="18">
        <f t="shared" si="6"/>
        <v>4</v>
      </c>
      <c r="AZ21" s="19">
        <f t="shared" si="7"/>
        <v>3.5</v>
      </c>
      <c r="BA21" s="67">
        <f t="shared" si="8"/>
        <v>3.475</v>
      </c>
      <c r="BB21" s="76">
        <f t="shared" si="9"/>
        <v>2</v>
      </c>
      <c r="BC21" s="72">
        <f t="shared" si="10"/>
        <v>0</v>
      </c>
      <c r="BD21" s="72">
        <f t="shared" si="11"/>
        <v>0</v>
      </c>
      <c r="BE21" s="72">
        <f t="shared" si="12"/>
        <v>0</v>
      </c>
      <c r="BF21" s="77">
        <f t="shared" si="13"/>
        <v>2</v>
      </c>
    </row>
    <row r="22" spans="1:58" ht="15" customHeight="1" thickBot="1">
      <c r="A22" s="6">
        <v>19</v>
      </c>
      <c r="B22" s="29" t="s">
        <v>27</v>
      </c>
      <c r="C22" s="35">
        <v>0</v>
      </c>
      <c r="D22" s="36">
        <v>0</v>
      </c>
      <c r="E22" s="36">
        <v>0</v>
      </c>
      <c r="F22" s="36">
        <v>0</v>
      </c>
      <c r="G22" s="37">
        <v>0</v>
      </c>
      <c r="H22" s="21">
        <v>5</v>
      </c>
      <c r="I22" s="26"/>
      <c r="J22" s="24">
        <v>5</v>
      </c>
      <c r="K22" s="24">
        <v>5</v>
      </c>
      <c r="L22" s="23"/>
      <c r="M22" s="66" t="s">
        <v>4</v>
      </c>
      <c r="N22" s="26"/>
      <c r="O22" s="24"/>
      <c r="P22" s="24"/>
      <c r="Q22" s="55"/>
      <c r="R22" s="60"/>
      <c r="S22" s="56"/>
      <c r="T22" s="56"/>
      <c r="U22" s="56"/>
      <c r="V22" s="63"/>
      <c r="W22" s="29" t="s">
        <v>27</v>
      </c>
      <c r="X22" s="60"/>
      <c r="Y22" s="56"/>
      <c r="Z22" s="56"/>
      <c r="AA22" s="56"/>
      <c r="AB22" s="61"/>
      <c r="AC22" s="60"/>
      <c r="AD22" s="26"/>
      <c r="AE22" s="56"/>
      <c r="AF22" s="56"/>
      <c r="AG22" s="61"/>
      <c r="AH22" s="60"/>
      <c r="AI22" s="26"/>
      <c r="AJ22" s="56"/>
      <c r="AK22" s="56"/>
      <c r="AL22" s="61"/>
      <c r="AM22" s="60"/>
      <c r="AN22" s="26"/>
      <c r="AO22" s="56"/>
      <c r="AP22" s="56"/>
      <c r="AQ22" s="63"/>
      <c r="AR22" s="64" t="s">
        <v>27</v>
      </c>
      <c r="AS22" s="34">
        <f t="shared" si="0"/>
        <v>3</v>
      </c>
      <c r="AT22" s="31">
        <f t="shared" si="1"/>
        <v>0</v>
      </c>
      <c r="AU22" s="31">
        <f t="shared" si="2"/>
        <v>0</v>
      </c>
      <c r="AV22" s="31">
        <f t="shared" si="3"/>
        <v>0</v>
      </c>
      <c r="AW22" s="31">
        <f t="shared" si="4"/>
        <v>1</v>
      </c>
      <c r="AX22" s="17">
        <f t="shared" si="5"/>
        <v>17</v>
      </c>
      <c r="AY22" s="18">
        <f t="shared" si="6"/>
        <v>4</v>
      </c>
      <c r="AZ22" s="19">
        <f t="shared" si="7"/>
        <v>4.25</v>
      </c>
      <c r="BA22" s="68">
        <f t="shared" si="8"/>
        <v>4.225</v>
      </c>
      <c r="BB22" s="76">
        <f t="shared" si="9"/>
        <v>3</v>
      </c>
      <c r="BC22" s="72">
        <f t="shared" si="10"/>
        <v>0</v>
      </c>
      <c r="BD22" s="72">
        <f t="shared" si="11"/>
        <v>0</v>
      </c>
      <c r="BE22" s="72">
        <f t="shared" si="12"/>
        <v>0</v>
      </c>
      <c r="BF22" s="77">
        <f t="shared" si="13"/>
        <v>1</v>
      </c>
    </row>
    <row r="23" spans="1:58" ht="15" customHeight="1" thickBot="1">
      <c r="A23" s="7">
        <v>20</v>
      </c>
      <c r="B23" s="29" t="s">
        <v>36</v>
      </c>
      <c r="C23" s="38">
        <v>0</v>
      </c>
      <c r="D23" s="39">
        <v>0</v>
      </c>
      <c r="E23" s="39">
        <v>0</v>
      </c>
      <c r="F23" s="39">
        <v>0</v>
      </c>
      <c r="G23" s="40">
        <v>0</v>
      </c>
      <c r="H23" s="21" t="s">
        <v>5</v>
      </c>
      <c r="I23" s="26"/>
      <c r="J23" s="24">
        <v>5</v>
      </c>
      <c r="K23" s="24">
        <v>5</v>
      </c>
      <c r="L23" s="23"/>
      <c r="M23" s="66">
        <v>5</v>
      </c>
      <c r="N23" s="26"/>
      <c r="O23" s="24"/>
      <c r="P23" s="24"/>
      <c r="Q23" s="55"/>
      <c r="R23" s="60"/>
      <c r="S23" s="56"/>
      <c r="T23" s="56"/>
      <c r="U23" s="56"/>
      <c r="V23" s="63"/>
      <c r="W23" s="29" t="s">
        <v>36</v>
      </c>
      <c r="X23" s="60"/>
      <c r="Y23" s="56"/>
      <c r="Z23" s="56"/>
      <c r="AA23" s="56"/>
      <c r="AB23" s="61"/>
      <c r="AC23" s="60"/>
      <c r="AD23" s="26"/>
      <c r="AE23" s="56"/>
      <c r="AF23" s="56"/>
      <c r="AG23" s="61"/>
      <c r="AH23" s="60"/>
      <c r="AI23" s="26"/>
      <c r="AJ23" s="56"/>
      <c r="AK23" s="56"/>
      <c r="AL23" s="61"/>
      <c r="AM23" s="60"/>
      <c r="AN23" s="26"/>
      <c r="AO23" s="56"/>
      <c r="AP23" s="56"/>
      <c r="AQ23" s="63"/>
      <c r="AR23" s="64" t="s">
        <v>36</v>
      </c>
      <c r="AS23" s="34">
        <f t="shared" si="0"/>
        <v>3</v>
      </c>
      <c r="AT23" s="31">
        <f t="shared" si="1"/>
        <v>0</v>
      </c>
      <c r="AU23" s="31">
        <f t="shared" si="2"/>
        <v>0</v>
      </c>
      <c r="AV23" s="31">
        <f t="shared" si="3"/>
        <v>0</v>
      </c>
      <c r="AW23" s="31">
        <f t="shared" si="4"/>
        <v>0</v>
      </c>
      <c r="AX23" s="17">
        <f t="shared" si="5"/>
        <v>15</v>
      </c>
      <c r="AY23" s="18">
        <f t="shared" si="6"/>
        <v>3</v>
      </c>
      <c r="AZ23" s="19">
        <f t="shared" si="7"/>
        <v>5</v>
      </c>
      <c r="BA23" s="68">
        <f t="shared" si="8"/>
        <v>4.966666666666667</v>
      </c>
      <c r="BB23" s="76">
        <f t="shared" si="9"/>
        <v>3</v>
      </c>
      <c r="BC23" s="72">
        <f t="shared" si="10"/>
        <v>0</v>
      </c>
      <c r="BD23" s="72">
        <f t="shared" si="11"/>
        <v>0</v>
      </c>
      <c r="BE23" s="72">
        <f t="shared" si="12"/>
        <v>0</v>
      </c>
      <c r="BF23" s="77">
        <f t="shared" si="13"/>
        <v>0</v>
      </c>
    </row>
    <row r="24" spans="1:58" ht="15" customHeight="1" thickBot="1">
      <c r="A24" s="5">
        <v>21</v>
      </c>
      <c r="B24" s="29" t="s">
        <v>28</v>
      </c>
      <c r="C24" s="35">
        <v>0</v>
      </c>
      <c r="D24" s="36">
        <v>0</v>
      </c>
      <c r="E24" s="36">
        <v>0</v>
      </c>
      <c r="F24" s="36">
        <v>0</v>
      </c>
      <c r="G24" s="37">
        <v>0</v>
      </c>
      <c r="H24" s="21" t="s">
        <v>5</v>
      </c>
      <c r="I24" s="26"/>
      <c r="J24" s="24">
        <v>5</v>
      </c>
      <c r="K24" s="24">
        <v>4</v>
      </c>
      <c r="L24" s="23"/>
      <c r="M24" s="66">
        <v>5</v>
      </c>
      <c r="N24" s="26"/>
      <c r="O24" s="24"/>
      <c r="P24" s="24"/>
      <c r="Q24" s="55"/>
      <c r="R24" s="60"/>
      <c r="S24" s="56"/>
      <c r="T24" s="56"/>
      <c r="U24" s="56"/>
      <c r="V24" s="63"/>
      <c r="W24" s="29" t="s">
        <v>28</v>
      </c>
      <c r="X24" s="60"/>
      <c r="Y24" s="56"/>
      <c r="Z24" s="56"/>
      <c r="AA24" s="56"/>
      <c r="AB24" s="61"/>
      <c r="AC24" s="60"/>
      <c r="AD24" s="26"/>
      <c r="AE24" s="56"/>
      <c r="AF24" s="56"/>
      <c r="AG24" s="61"/>
      <c r="AH24" s="60"/>
      <c r="AI24" s="26"/>
      <c r="AJ24" s="56"/>
      <c r="AK24" s="56"/>
      <c r="AL24" s="61"/>
      <c r="AM24" s="60"/>
      <c r="AN24" s="26"/>
      <c r="AO24" s="56"/>
      <c r="AP24" s="56"/>
      <c r="AQ24" s="63"/>
      <c r="AR24" s="64" t="s">
        <v>28</v>
      </c>
      <c r="AS24" s="34">
        <f t="shared" si="0"/>
        <v>2</v>
      </c>
      <c r="AT24" s="31">
        <f t="shared" si="1"/>
        <v>1</v>
      </c>
      <c r="AU24" s="31">
        <f t="shared" si="2"/>
        <v>0</v>
      </c>
      <c r="AV24" s="31">
        <f t="shared" si="3"/>
        <v>0</v>
      </c>
      <c r="AW24" s="31">
        <f t="shared" si="4"/>
        <v>0</v>
      </c>
      <c r="AX24" s="17">
        <f t="shared" si="5"/>
        <v>14</v>
      </c>
      <c r="AY24" s="18">
        <f t="shared" si="6"/>
        <v>3</v>
      </c>
      <c r="AZ24" s="19">
        <f t="shared" si="7"/>
        <v>4.666666666666667</v>
      </c>
      <c r="BA24" s="68">
        <f t="shared" si="8"/>
        <v>4.633333333333334</v>
      </c>
      <c r="BB24" s="76">
        <f t="shared" si="9"/>
        <v>2</v>
      </c>
      <c r="BC24" s="72">
        <f t="shared" si="10"/>
        <v>1</v>
      </c>
      <c r="BD24" s="72">
        <f t="shared" si="11"/>
        <v>0</v>
      </c>
      <c r="BE24" s="72">
        <f t="shared" si="12"/>
        <v>0</v>
      </c>
      <c r="BF24" s="77">
        <f t="shared" si="13"/>
        <v>0</v>
      </c>
    </row>
    <row r="25" spans="1:58" ht="15" customHeight="1" thickBot="1">
      <c r="A25" s="6">
        <v>22</v>
      </c>
      <c r="B25" s="29" t="s">
        <v>29</v>
      </c>
      <c r="C25" s="35">
        <v>0</v>
      </c>
      <c r="D25" s="36">
        <v>0</v>
      </c>
      <c r="E25" s="36">
        <v>0</v>
      </c>
      <c r="F25" s="36">
        <v>0</v>
      </c>
      <c r="G25" s="37">
        <v>0</v>
      </c>
      <c r="H25" s="21" t="s">
        <v>5</v>
      </c>
      <c r="I25" s="26"/>
      <c r="J25" s="24">
        <v>5</v>
      </c>
      <c r="K25" s="24">
        <v>4</v>
      </c>
      <c r="L25" s="23"/>
      <c r="M25" s="66">
        <v>5</v>
      </c>
      <c r="N25" s="26"/>
      <c r="O25" s="24"/>
      <c r="P25" s="24"/>
      <c r="Q25" s="55"/>
      <c r="R25" s="60"/>
      <c r="S25" s="56"/>
      <c r="T25" s="56"/>
      <c r="U25" s="56"/>
      <c r="V25" s="63"/>
      <c r="W25" s="29" t="s">
        <v>29</v>
      </c>
      <c r="X25" s="60"/>
      <c r="Y25" s="56"/>
      <c r="Z25" s="56"/>
      <c r="AA25" s="56"/>
      <c r="AB25" s="61"/>
      <c r="AC25" s="60"/>
      <c r="AD25" s="26"/>
      <c r="AE25" s="56"/>
      <c r="AF25" s="56"/>
      <c r="AG25" s="61"/>
      <c r="AH25" s="60"/>
      <c r="AI25" s="26"/>
      <c r="AJ25" s="56"/>
      <c r="AK25" s="56"/>
      <c r="AL25" s="61"/>
      <c r="AM25" s="60"/>
      <c r="AN25" s="26"/>
      <c r="AO25" s="56"/>
      <c r="AP25" s="56"/>
      <c r="AQ25" s="63"/>
      <c r="AR25" s="64" t="s">
        <v>29</v>
      </c>
      <c r="AS25" s="34">
        <f t="shared" si="0"/>
        <v>2</v>
      </c>
      <c r="AT25" s="31">
        <f t="shared" si="1"/>
        <v>1</v>
      </c>
      <c r="AU25" s="31">
        <f t="shared" si="2"/>
        <v>0</v>
      </c>
      <c r="AV25" s="31">
        <f t="shared" si="3"/>
        <v>0</v>
      </c>
      <c r="AW25" s="31">
        <f t="shared" si="4"/>
        <v>0</v>
      </c>
      <c r="AX25" s="17">
        <f t="shared" si="5"/>
        <v>14</v>
      </c>
      <c r="AY25" s="18">
        <f t="shared" si="6"/>
        <v>3</v>
      </c>
      <c r="AZ25" s="19">
        <f t="shared" si="7"/>
        <v>4.666666666666667</v>
      </c>
      <c r="BA25" s="68">
        <f t="shared" si="8"/>
        <v>4.633333333333334</v>
      </c>
      <c r="BB25" s="76">
        <f t="shared" si="9"/>
        <v>2</v>
      </c>
      <c r="BC25" s="72">
        <f t="shared" si="10"/>
        <v>1</v>
      </c>
      <c r="BD25" s="72">
        <f t="shared" si="11"/>
        <v>0</v>
      </c>
      <c r="BE25" s="72">
        <f t="shared" si="12"/>
        <v>0</v>
      </c>
      <c r="BF25" s="77">
        <f t="shared" si="13"/>
        <v>0</v>
      </c>
    </row>
    <row r="26" spans="1:58" ht="15" customHeight="1" thickBot="1">
      <c r="A26" s="6">
        <v>23</v>
      </c>
      <c r="B26" s="29" t="s">
        <v>30</v>
      </c>
      <c r="C26" s="35">
        <v>0</v>
      </c>
      <c r="D26" s="36">
        <v>0</v>
      </c>
      <c r="E26" s="36">
        <v>0</v>
      </c>
      <c r="F26" s="36">
        <v>0</v>
      </c>
      <c r="G26" s="37">
        <v>0</v>
      </c>
      <c r="H26" s="21" t="s">
        <v>5</v>
      </c>
      <c r="I26" s="26"/>
      <c r="J26" s="24">
        <v>5</v>
      </c>
      <c r="K26" s="24">
        <v>2</v>
      </c>
      <c r="L26" s="23"/>
      <c r="M26" s="66">
        <v>5</v>
      </c>
      <c r="N26" s="26"/>
      <c r="O26" s="24"/>
      <c r="P26" s="24"/>
      <c r="Q26" s="55"/>
      <c r="R26" s="60"/>
      <c r="S26" s="56"/>
      <c r="T26" s="56"/>
      <c r="U26" s="56"/>
      <c r="V26" s="63"/>
      <c r="W26" s="29" t="s">
        <v>30</v>
      </c>
      <c r="X26" s="60"/>
      <c r="Y26" s="56"/>
      <c r="Z26" s="56"/>
      <c r="AA26" s="56"/>
      <c r="AB26" s="61"/>
      <c r="AC26" s="60"/>
      <c r="AD26" s="26"/>
      <c r="AE26" s="56"/>
      <c r="AF26" s="56"/>
      <c r="AG26" s="61"/>
      <c r="AH26" s="60"/>
      <c r="AI26" s="26"/>
      <c r="AJ26" s="56"/>
      <c r="AK26" s="56"/>
      <c r="AL26" s="61"/>
      <c r="AM26" s="60"/>
      <c r="AN26" s="26"/>
      <c r="AO26" s="56"/>
      <c r="AP26" s="56"/>
      <c r="AQ26" s="63"/>
      <c r="AR26" s="64" t="s">
        <v>30</v>
      </c>
      <c r="AS26" s="34">
        <f t="shared" si="0"/>
        <v>2</v>
      </c>
      <c r="AT26" s="31">
        <f t="shared" si="1"/>
        <v>0</v>
      </c>
      <c r="AU26" s="31">
        <f t="shared" si="2"/>
        <v>0</v>
      </c>
      <c r="AV26" s="31">
        <f t="shared" si="3"/>
        <v>1</v>
      </c>
      <c r="AW26" s="31">
        <f t="shared" si="4"/>
        <v>0</v>
      </c>
      <c r="AX26" s="17">
        <f t="shared" si="5"/>
        <v>12</v>
      </c>
      <c r="AY26" s="18">
        <f t="shared" si="6"/>
        <v>3</v>
      </c>
      <c r="AZ26" s="19">
        <f t="shared" si="7"/>
        <v>4</v>
      </c>
      <c r="BA26" s="68">
        <f t="shared" si="8"/>
        <v>3.966666666666667</v>
      </c>
      <c r="BB26" s="76">
        <f t="shared" si="9"/>
        <v>2</v>
      </c>
      <c r="BC26" s="72">
        <f t="shared" si="10"/>
        <v>0</v>
      </c>
      <c r="BD26" s="72">
        <f t="shared" si="11"/>
        <v>0</v>
      </c>
      <c r="BE26" s="72">
        <f t="shared" si="12"/>
        <v>1</v>
      </c>
      <c r="BF26" s="77">
        <f t="shared" si="13"/>
        <v>0</v>
      </c>
    </row>
    <row r="27" spans="1:58" ht="15" customHeight="1" thickBot="1">
      <c r="A27" s="7">
        <v>24</v>
      </c>
      <c r="B27" s="29" t="s">
        <v>31</v>
      </c>
      <c r="C27" s="38">
        <v>0</v>
      </c>
      <c r="D27" s="39">
        <v>0</v>
      </c>
      <c r="E27" s="39">
        <v>0</v>
      </c>
      <c r="F27" s="39">
        <v>0</v>
      </c>
      <c r="G27" s="40">
        <v>0</v>
      </c>
      <c r="H27" s="21">
        <v>5</v>
      </c>
      <c r="I27" s="26"/>
      <c r="J27" s="24">
        <v>5</v>
      </c>
      <c r="K27" s="24">
        <v>5</v>
      </c>
      <c r="L27" s="23" t="s">
        <v>5</v>
      </c>
      <c r="M27" s="66">
        <v>5</v>
      </c>
      <c r="N27" s="26"/>
      <c r="O27" s="24"/>
      <c r="P27" s="24"/>
      <c r="Q27" s="55"/>
      <c r="R27" s="60"/>
      <c r="S27" s="56"/>
      <c r="T27" s="56"/>
      <c r="U27" s="56"/>
      <c r="V27" s="63"/>
      <c r="W27" s="29" t="s">
        <v>31</v>
      </c>
      <c r="X27" s="60"/>
      <c r="Y27" s="56"/>
      <c r="Z27" s="56"/>
      <c r="AA27" s="56"/>
      <c r="AB27" s="61"/>
      <c r="AC27" s="60"/>
      <c r="AD27" s="26"/>
      <c r="AE27" s="56"/>
      <c r="AF27" s="56"/>
      <c r="AG27" s="61"/>
      <c r="AH27" s="60"/>
      <c r="AI27" s="26"/>
      <c r="AJ27" s="56"/>
      <c r="AK27" s="56"/>
      <c r="AL27" s="61"/>
      <c r="AM27" s="60"/>
      <c r="AN27" s="26"/>
      <c r="AO27" s="56"/>
      <c r="AP27" s="56"/>
      <c r="AQ27" s="63"/>
      <c r="AR27" s="29" t="s">
        <v>31</v>
      </c>
      <c r="AS27" s="34">
        <f t="shared" si="0"/>
        <v>4</v>
      </c>
      <c r="AT27" s="31">
        <f t="shared" si="1"/>
        <v>0</v>
      </c>
      <c r="AU27" s="31">
        <f t="shared" si="2"/>
        <v>0</v>
      </c>
      <c r="AV27" s="31">
        <f t="shared" si="3"/>
        <v>0</v>
      </c>
      <c r="AW27" s="31">
        <f t="shared" si="4"/>
        <v>0</v>
      </c>
      <c r="AX27" s="17">
        <f t="shared" si="5"/>
        <v>20</v>
      </c>
      <c r="AY27" s="18">
        <f t="shared" si="6"/>
        <v>4</v>
      </c>
      <c r="AZ27" s="19">
        <f t="shared" si="7"/>
        <v>5</v>
      </c>
      <c r="BA27" s="68">
        <f t="shared" si="8"/>
        <v>4.975</v>
      </c>
      <c r="BB27" s="76">
        <f t="shared" si="9"/>
        <v>4</v>
      </c>
      <c r="BC27" s="72">
        <f t="shared" si="10"/>
        <v>0</v>
      </c>
      <c r="BD27" s="72">
        <f t="shared" si="11"/>
        <v>0</v>
      </c>
      <c r="BE27" s="72">
        <f t="shared" si="12"/>
        <v>0</v>
      </c>
      <c r="BF27" s="77">
        <f t="shared" si="13"/>
        <v>0</v>
      </c>
    </row>
    <row r="28" spans="1:58" ht="15" customHeight="1" thickBot="1">
      <c r="A28" s="5">
        <v>25</v>
      </c>
      <c r="B28" s="29" t="s">
        <v>32</v>
      </c>
      <c r="C28" s="35">
        <v>0</v>
      </c>
      <c r="D28" s="36">
        <v>0</v>
      </c>
      <c r="E28" s="36">
        <v>0</v>
      </c>
      <c r="F28" s="36">
        <v>0</v>
      </c>
      <c r="G28" s="37">
        <v>0</v>
      </c>
      <c r="H28" s="21" t="s">
        <v>5</v>
      </c>
      <c r="I28" s="26"/>
      <c r="J28" s="24">
        <v>5</v>
      </c>
      <c r="K28" s="24">
        <v>5</v>
      </c>
      <c r="L28" s="23"/>
      <c r="M28" s="66">
        <v>5</v>
      </c>
      <c r="N28" s="26"/>
      <c r="O28" s="24"/>
      <c r="P28" s="24"/>
      <c r="Q28" s="55"/>
      <c r="R28" s="60"/>
      <c r="S28" s="56"/>
      <c r="T28" s="56"/>
      <c r="U28" s="56"/>
      <c r="V28" s="63"/>
      <c r="W28" s="29" t="s">
        <v>32</v>
      </c>
      <c r="X28" s="60"/>
      <c r="Y28" s="56"/>
      <c r="Z28" s="56"/>
      <c r="AA28" s="56"/>
      <c r="AB28" s="61"/>
      <c r="AC28" s="60"/>
      <c r="AD28" s="26"/>
      <c r="AE28" s="56"/>
      <c r="AF28" s="56"/>
      <c r="AG28" s="61"/>
      <c r="AH28" s="60"/>
      <c r="AI28" s="26"/>
      <c r="AJ28" s="56"/>
      <c r="AK28" s="56"/>
      <c r="AL28" s="61"/>
      <c r="AM28" s="60"/>
      <c r="AN28" s="26"/>
      <c r="AO28" s="56"/>
      <c r="AP28" s="56"/>
      <c r="AQ28" s="63"/>
      <c r="AR28" s="29" t="s">
        <v>32</v>
      </c>
      <c r="AS28" s="34">
        <f t="shared" si="0"/>
        <v>3</v>
      </c>
      <c r="AT28" s="31">
        <f t="shared" si="1"/>
        <v>0</v>
      </c>
      <c r="AU28" s="31">
        <f t="shared" si="2"/>
        <v>0</v>
      </c>
      <c r="AV28" s="31">
        <f t="shared" si="3"/>
        <v>0</v>
      </c>
      <c r="AW28" s="31">
        <f t="shared" si="4"/>
        <v>0</v>
      </c>
      <c r="AX28" s="17">
        <f t="shared" si="5"/>
        <v>15</v>
      </c>
      <c r="AY28" s="18">
        <f t="shared" si="6"/>
        <v>3</v>
      </c>
      <c r="AZ28" s="19">
        <f t="shared" si="7"/>
        <v>5</v>
      </c>
      <c r="BA28" s="68">
        <f t="shared" si="8"/>
        <v>4.966666666666667</v>
      </c>
      <c r="BB28" s="76">
        <f t="shared" si="9"/>
        <v>3</v>
      </c>
      <c r="BC28" s="72">
        <f t="shared" si="10"/>
        <v>0</v>
      </c>
      <c r="BD28" s="72">
        <f t="shared" si="11"/>
        <v>0</v>
      </c>
      <c r="BE28" s="72">
        <f t="shared" si="12"/>
        <v>0</v>
      </c>
      <c r="BF28" s="77">
        <f t="shared" si="13"/>
        <v>0</v>
      </c>
    </row>
    <row r="29" spans="1:58" ht="15" customHeight="1" thickBot="1">
      <c r="A29" s="6">
        <v>26</v>
      </c>
      <c r="B29" s="29" t="s">
        <v>33</v>
      </c>
      <c r="C29" s="35">
        <v>0</v>
      </c>
      <c r="D29" s="36">
        <v>0</v>
      </c>
      <c r="E29" s="36">
        <v>0</v>
      </c>
      <c r="F29" s="36">
        <v>0</v>
      </c>
      <c r="G29" s="37">
        <v>0</v>
      </c>
      <c r="H29" s="21" t="s">
        <v>5</v>
      </c>
      <c r="I29" s="26"/>
      <c r="J29" s="24">
        <v>4</v>
      </c>
      <c r="K29" s="24">
        <v>3</v>
      </c>
      <c r="L29" s="23"/>
      <c r="M29" s="66">
        <v>5</v>
      </c>
      <c r="N29" s="26"/>
      <c r="O29" s="24"/>
      <c r="P29" s="24"/>
      <c r="Q29" s="55"/>
      <c r="R29" s="60"/>
      <c r="S29" s="56"/>
      <c r="T29" s="56"/>
      <c r="U29" s="56"/>
      <c r="V29" s="63"/>
      <c r="W29" s="29" t="s">
        <v>33</v>
      </c>
      <c r="X29" s="60"/>
      <c r="Y29" s="56"/>
      <c r="Z29" s="56"/>
      <c r="AA29" s="56"/>
      <c r="AB29" s="61"/>
      <c r="AC29" s="60"/>
      <c r="AD29" s="26"/>
      <c r="AE29" s="56"/>
      <c r="AF29" s="56"/>
      <c r="AG29" s="61"/>
      <c r="AH29" s="60"/>
      <c r="AI29" s="26"/>
      <c r="AJ29" s="56"/>
      <c r="AK29" s="56"/>
      <c r="AL29" s="61"/>
      <c r="AM29" s="60"/>
      <c r="AN29" s="26"/>
      <c r="AO29" s="56"/>
      <c r="AP29" s="56"/>
      <c r="AQ29" s="63"/>
      <c r="AR29" s="29" t="s">
        <v>33</v>
      </c>
      <c r="AS29" s="34">
        <f t="shared" si="0"/>
        <v>1</v>
      </c>
      <c r="AT29" s="31">
        <f t="shared" si="1"/>
        <v>1</v>
      </c>
      <c r="AU29" s="31">
        <f t="shared" si="2"/>
        <v>1</v>
      </c>
      <c r="AV29" s="31">
        <f t="shared" si="3"/>
        <v>0</v>
      </c>
      <c r="AW29" s="31">
        <f t="shared" si="4"/>
        <v>0</v>
      </c>
      <c r="AX29" s="17">
        <f t="shared" si="5"/>
        <v>12</v>
      </c>
      <c r="AY29" s="18">
        <f t="shared" si="6"/>
        <v>3</v>
      </c>
      <c r="AZ29" s="19">
        <f t="shared" si="7"/>
        <v>4</v>
      </c>
      <c r="BA29" s="68">
        <f t="shared" si="8"/>
        <v>3.966666666666667</v>
      </c>
      <c r="BB29" s="76">
        <f t="shared" si="9"/>
        <v>1</v>
      </c>
      <c r="BC29" s="72">
        <f t="shared" si="10"/>
        <v>1</v>
      </c>
      <c r="BD29" s="72">
        <f t="shared" si="11"/>
        <v>1</v>
      </c>
      <c r="BE29" s="72">
        <f t="shared" si="12"/>
        <v>0</v>
      </c>
      <c r="BF29" s="77">
        <f t="shared" si="13"/>
        <v>0</v>
      </c>
    </row>
    <row r="30" spans="1:58" ht="15" customHeight="1" thickBot="1">
      <c r="A30" s="6">
        <v>27</v>
      </c>
      <c r="B30" s="29" t="s">
        <v>37</v>
      </c>
      <c r="C30" s="35">
        <v>0</v>
      </c>
      <c r="D30" s="36">
        <v>0</v>
      </c>
      <c r="E30" s="36">
        <v>0</v>
      </c>
      <c r="F30" s="36">
        <v>0</v>
      </c>
      <c r="G30" s="37">
        <v>0</v>
      </c>
      <c r="H30" s="21" t="s">
        <v>5</v>
      </c>
      <c r="I30" s="26"/>
      <c r="J30" s="24"/>
      <c r="K30" s="24"/>
      <c r="L30" s="23"/>
      <c r="M30" s="66"/>
      <c r="N30" s="26"/>
      <c r="O30" s="24"/>
      <c r="P30" s="24"/>
      <c r="Q30" s="55"/>
      <c r="R30" s="60"/>
      <c r="S30" s="56"/>
      <c r="T30" s="56"/>
      <c r="U30" s="56"/>
      <c r="V30" s="63"/>
      <c r="W30" s="29" t="s">
        <v>37</v>
      </c>
      <c r="X30" s="60"/>
      <c r="Y30" s="56"/>
      <c r="Z30" s="56"/>
      <c r="AA30" s="56"/>
      <c r="AB30" s="61"/>
      <c r="AC30" s="60"/>
      <c r="AD30" s="26"/>
      <c r="AE30" s="56"/>
      <c r="AF30" s="56"/>
      <c r="AG30" s="61"/>
      <c r="AH30" s="60"/>
      <c r="AI30" s="26"/>
      <c r="AJ30" s="56"/>
      <c r="AK30" s="56"/>
      <c r="AL30" s="61"/>
      <c r="AM30" s="60"/>
      <c r="AN30" s="26"/>
      <c r="AO30" s="56"/>
      <c r="AP30" s="56"/>
      <c r="AQ30" s="63"/>
      <c r="AR30" s="29" t="s">
        <v>37</v>
      </c>
      <c r="AS30" s="44"/>
      <c r="AT30" s="45"/>
      <c r="AU30" s="45"/>
      <c r="AV30" s="45"/>
      <c r="AW30" s="45"/>
      <c r="AX30" s="41"/>
      <c r="AY30" s="42"/>
      <c r="AZ30" s="43"/>
      <c r="BA30" s="86"/>
      <c r="BB30" s="76"/>
      <c r="BC30" s="72"/>
      <c r="BD30" s="72"/>
      <c r="BE30" s="72"/>
      <c r="BF30" s="77"/>
    </row>
  </sheetData>
  <sheetProtection/>
  <mergeCells count="11">
    <mergeCell ref="AC2:AG2"/>
    <mergeCell ref="AH2:AL2"/>
    <mergeCell ref="BB1:BF1"/>
    <mergeCell ref="AW1:BA1"/>
    <mergeCell ref="AU1:AV1"/>
    <mergeCell ref="A1:AT1"/>
    <mergeCell ref="AM2:AQ2"/>
    <mergeCell ref="M2:Q2"/>
    <mergeCell ref="R2:V2"/>
    <mergeCell ref="H2:L2"/>
    <mergeCell ref="X2:AB2"/>
  </mergeCells>
  <printOptions/>
  <pageMargins left="0.91" right="0.58" top="0.16" bottom="0.08" header="0.17" footer="0.06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pasha</dc:creator>
  <cp:keywords/>
  <dc:description/>
  <cp:lastModifiedBy>Admin</cp:lastModifiedBy>
  <cp:lastPrinted>2008-01-28T09:50:18Z</cp:lastPrinted>
  <dcterms:created xsi:type="dcterms:W3CDTF">2001-06-18T18:02:10Z</dcterms:created>
  <dcterms:modified xsi:type="dcterms:W3CDTF">2008-06-09T18:02:50Z</dcterms:modified>
  <cp:category/>
  <cp:version/>
  <cp:contentType/>
  <cp:contentStatus/>
</cp:coreProperties>
</file>