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20" windowWidth="1845" windowHeight="12015" activeTab="3"/>
  </bookViews>
  <sheets>
    <sheet name="упражнение 1" sheetId="1" r:id="rId1"/>
    <sheet name="упражнение 2" sheetId="2" r:id="rId2"/>
    <sheet name="упражнение 3" sheetId="3" r:id="rId3"/>
    <sheet name="упражнение 4" sheetId="4" r:id="rId4"/>
  </sheets>
  <definedNames/>
  <calcPr fullCalcOnLoad="1"/>
</workbook>
</file>

<file path=xl/sharedStrings.xml><?xml version="1.0" encoding="utf-8"?>
<sst xmlns="http://schemas.openxmlformats.org/spreadsheetml/2006/main" count="121" uniqueCount="83">
  <si>
    <t>№</t>
  </si>
  <si>
    <t>Наименование</t>
  </si>
  <si>
    <t>Поставщик</t>
  </si>
  <si>
    <t>Кол-во, л</t>
  </si>
  <si>
    <t>Цена</t>
  </si>
  <si>
    <t>Стоимость</t>
  </si>
  <si>
    <t>Молоко</t>
  </si>
  <si>
    <t>Кефир</t>
  </si>
  <si>
    <t>Варенец</t>
  </si>
  <si>
    <t>Кол-во поставок</t>
  </si>
  <si>
    <t>Суммарная стоимость</t>
  </si>
  <si>
    <t>Средняя цена</t>
  </si>
  <si>
    <t>Поставщик № 1</t>
  </si>
  <si>
    <t>Поставщик № 2</t>
  </si>
  <si>
    <t>Поставщик № 3</t>
  </si>
  <si>
    <t>Поставщик № 4</t>
  </si>
  <si>
    <t>Поставщик № 5</t>
  </si>
  <si>
    <t>Фамилия</t>
  </si>
  <si>
    <t>Математика</t>
  </si>
  <si>
    <t>Физика</t>
  </si>
  <si>
    <t>Информатика</t>
  </si>
  <si>
    <t>Химия</t>
  </si>
  <si>
    <t>История</t>
  </si>
  <si>
    <t>Средний балл</t>
  </si>
  <si>
    <t>Предметы</t>
  </si>
  <si>
    <t>Стипендия</t>
  </si>
  <si>
    <t>Иванов</t>
  </si>
  <si>
    <t>Петров</t>
  </si>
  <si>
    <t>Сидоров</t>
  </si>
  <si>
    <t>Кузнецов</t>
  </si>
  <si>
    <t>Смирнов</t>
  </si>
  <si>
    <t>Солдатов</t>
  </si>
  <si>
    <t>Зайцев</t>
  </si>
  <si>
    <t>Гаврилов</t>
  </si>
  <si>
    <t>Алексеев</t>
  </si>
  <si>
    <t>Краснов</t>
  </si>
  <si>
    <t>Итого:</t>
  </si>
  <si>
    <t>Марка</t>
  </si>
  <si>
    <t>Длина</t>
  </si>
  <si>
    <t>Ширина</t>
  </si>
  <si>
    <t>Высота</t>
  </si>
  <si>
    <t>Удельный вес</t>
  </si>
  <si>
    <t>О5</t>
  </si>
  <si>
    <t>О2</t>
  </si>
  <si>
    <t>С7</t>
  </si>
  <si>
    <t>С9</t>
  </si>
  <si>
    <t>С4</t>
  </si>
  <si>
    <t>Т5</t>
  </si>
  <si>
    <t>Т2</t>
  </si>
  <si>
    <t>Д3</t>
  </si>
  <si>
    <t>Д1</t>
  </si>
  <si>
    <t>Вес блока, т</t>
  </si>
  <si>
    <t>Т7</t>
  </si>
  <si>
    <t>Кол-во блоков</t>
  </si>
  <si>
    <t>Кол-во вагонов</t>
  </si>
  <si>
    <t>Грузоподъемность</t>
  </si>
  <si>
    <t>Прайс-лист</t>
  </si>
  <si>
    <t>Цена для распространителя</t>
  </si>
  <si>
    <t>Цена для клиента</t>
  </si>
  <si>
    <t>Количество</t>
  </si>
  <si>
    <t>Стоимость для распространителя</t>
  </si>
  <si>
    <t>Стоимость для клиента</t>
  </si>
  <si>
    <t>Шампунь</t>
  </si>
  <si>
    <t>Мусс для волос</t>
  </si>
  <si>
    <t>Маска для волос</t>
  </si>
  <si>
    <t>Ополаскиватель для волос</t>
  </si>
  <si>
    <t>Гель для душа</t>
  </si>
  <si>
    <t>Мыло для рук</t>
  </si>
  <si>
    <t>Зубная паста</t>
  </si>
  <si>
    <t>Духи</t>
  </si>
  <si>
    <t>Туалетная вода</t>
  </si>
  <si>
    <t>Дезодорант</t>
  </si>
  <si>
    <t>Помада</t>
  </si>
  <si>
    <t>Блеск для губ</t>
  </si>
  <si>
    <t>Карандаш для губ</t>
  </si>
  <si>
    <t>Тушь для ресниц</t>
  </si>
  <si>
    <t>Карандаш для бровей</t>
  </si>
  <si>
    <t>Подводка для глаз</t>
  </si>
  <si>
    <t>Пудра</t>
  </si>
  <si>
    <t>Прибыль:</t>
  </si>
  <si>
    <t>Магазин</t>
  </si>
  <si>
    <t>Стипендии</t>
  </si>
  <si>
    <t>ЖБИ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</si>
</sst>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&quot;р.&quot;"/>
  </numFmts>
  <fonts count="8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8" fontId="2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9" fontId="0" fillId="0" borderId="5" xfId="0" applyNumberFormat="1" applyBorder="1" applyAlignment="1">
      <alignment/>
    </xf>
    <xf numFmtId="0" fontId="6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168" fontId="0" fillId="0" borderId="5" xfId="0" applyNumberForma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8" fontId="0" fillId="0" borderId="6" xfId="0" applyNumberFormat="1" applyBorder="1" applyAlignment="1">
      <alignment horizontal="right"/>
    </xf>
    <xf numFmtId="168" fontId="0" fillId="0" borderId="7" xfId="0" applyNumberFormat="1" applyBorder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5.25390625" style="0" customWidth="1"/>
    <col min="3" max="3" width="14.875" style="0" customWidth="1"/>
    <col min="4" max="4" width="13.00390625" style="0" customWidth="1"/>
    <col min="5" max="5" width="9.375" style="0" customWidth="1"/>
    <col min="6" max="6" width="10.625" style="0" customWidth="1"/>
  </cols>
  <sheetData>
    <row r="1" ht="16.5" thickBot="1">
      <c r="A1" s="27" t="s">
        <v>80</v>
      </c>
    </row>
    <row r="2" spans="1:6" ht="14.2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4.25" customHeight="1" thickBot="1">
      <c r="A3" s="3">
        <v>1</v>
      </c>
      <c r="B3" s="4" t="s">
        <v>6</v>
      </c>
      <c r="C3" s="4" t="s">
        <v>12</v>
      </c>
      <c r="D3" s="4">
        <v>76</v>
      </c>
      <c r="E3" s="5">
        <v>43</v>
      </c>
      <c r="F3" s="5">
        <f>D3*E3</f>
        <v>3268</v>
      </c>
    </row>
    <row r="4" spans="1:6" ht="14.25" customHeight="1" thickBot="1">
      <c r="A4" s="3">
        <v>2</v>
      </c>
      <c r="B4" s="4" t="s">
        <v>7</v>
      </c>
      <c r="C4" s="4" t="s">
        <v>13</v>
      </c>
      <c r="D4" s="4">
        <v>40</v>
      </c>
      <c r="E4" s="5">
        <v>26</v>
      </c>
      <c r="F4" s="5">
        <f aca="true" t="shared" si="0" ref="F4:F12">D4*E4</f>
        <v>1040</v>
      </c>
    </row>
    <row r="5" spans="1:6" ht="14.25" customHeight="1" thickBot="1">
      <c r="A5" s="3">
        <v>3</v>
      </c>
      <c r="B5" s="4" t="s">
        <v>8</v>
      </c>
      <c r="C5" s="4" t="s">
        <v>14</v>
      </c>
      <c r="D5" s="4">
        <v>86</v>
      </c>
      <c r="E5" s="5">
        <v>34</v>
      </c>
      <c r="F5" s="5">
        <f t="shared" si="0"/>
        <v>2924</v>
      </c>
    </row>
    <row r="6" spans="1:6" ht="14.25" customHeight="1" thickBot="1">
      <c r="A6" s="3">
        <v>4</v>
      </c>
      <c r="B6" s="4" t="s">
        <v>6</v>
      </c>
      <c r="C6" s="4" t="s">
        <v>14</v>
      </c>
      <c r="D6" s="4">
        <v>45</v>
      </c>
      <c r="E6" s="5">
        <v>26</v>
      </c>
      <c r="F6" s="5">
        <f t="shared" si="0"/>
        <v>1170</v>
      </c>
    </row>
    <row r="7" spans="1:6" ht="14.25" customHeight="1" thickBot="1">
      <c r="A7" s="3">
        <v>5</v>
      </c>
      <c r="B7" s="4" t="s">
        <v>6</v>
      </c>
      <c r="C7" s="4" t="s">
        <v>15</v>
      </c>
      <c r="D7" s="4">
        <v>87</v>
      </c>
      <c r="E7" s="5">
        <v>24</v>
      </c>
      <c r="F7" s="5">
        <f t="shared" si="0"/>
        <v>2088</v>
      </c>
    </row>
    <row r="8" spans="1:6" ht="14.25" customHeight="1" thickBot="1">
      <c r="A8" s="3">
        <v>6</v>
      </c>
      <c r="B8" s="4" t="s">
        <v>8</v>
      </c>
      <c r="C8" s="4" t="s">
        <v>15</v>
      </c>
      <c r="D8" s="4">
        <v>34</v>
      </c>
      <c r="E8" s="5">
        <v>41</v>
      </c>
      <c r="F8" s="5">
        <f t="shared" si="0"/>
        <v>1394</v>
      </c>
    </row>
    <row r="9" spans="1:6" ht="14.25" customHeight="1" thickBot="1">
      <c r="A9" s="3">
        <v>7</v>
      </c>
      <c r="B9" s="4" t="s">
        <v>7</v>
      </c>
      <c r="C9" s="4" t="s">
        <v>15</v>
      </c>
      <c r="D9" s="4">
        <v>67</v>
      </c>
      <c r="E9" s="5">
        <v>32</v>
      </c>
      <c r="F9" s="5">
        <f t="shared" si="0"/>
        <v>2144</v>
      </c>
    </row>
    <row r="10" spans="1:6" ht="14.25" customHeight="1" thickBot="1">
      <c r="A10" s="3">
        <v>8</v>
      </c>
      <c r="B10" s="4" t="s">
        <v>7</v>
      </c>
      <c r="C10" s="4" t="s">
        <v>14</v>
      </c>
      <c r="D10" s="4">
        <v>45</v>
      </c>
      <c r="E10" s="5">
        <v>39</v>
      </c>
      <c r="F10" s="5">
        <f t="shared" si="0"/>
        <v>1755</v>
      </c>
    </row>
    <row r="11" spans="1:6" ht="14.25" customHeight="1" thickBot="1">
      <c r="A11" s="3">
        <v>9</v>
      </c>
      <c r="B11" s="4" t="s">
        <v>6</v>
      </c>
      <c r="C11" s="4" t="s">
        <v>13</v>
      </c>
      <c r="D11" s="4">
        <v>43</v>
      </c>
      <c r="E11" s="5">
        <v>35</v>
      </c>
      <c r="F11" s="5">
        <f t="shared" si="0"/>
        <v>1505</v>
      </c>
    </row>
    <row r="12" spans="1:6" ht="14.25" customHeight="1" thickBot="1">
      <c r="A12" s="3">
        <v>10</v>
      </c>
      <c r="B12" s="4" t="s">
        <v>6</v>
      </c>
      <c r="C12" s="4" t="s">
        <v>16</v>
      </c>
      <c r="D12" s="4">
        <v>32</v>
      </c>
      <c r="E12" s="5">
        <v>33</v>
      </c>
      <c r="F12" s="5">
        <f t="shared" si="0"/>
        <v>1056</v>
      </c>
    </row>
    <row r="14" ht="13.5" thickBot="1"/>
    <row r="15" spans="1:5" ht="26.25" thickBot="1">
      <c r="A15" s="8" t="s">
        <v>0</v>
      </c>
      <c r="B15" s="9" t="s">
        <v>1</v>
      </c>
      <c r="C15" s="10" t="s">
        <v>9</v>
      </c>
      <c r="D15" s="10" t="s">
        <v>10</v>
      </c>
      <c r="E15" s="10" t="s">
        <v>11</v>
      </c>
    </row>
    <row r="16" spans="1:5" ht="13.5" thickBot="1">
      <c r="A16" s="6">
        <v>1</v>
      </c>
      <c r="B16" s="4" t="s">
        <v>6</v>
      </c>
      <c r="C16" s="7">
        <f>COUNTIF(B$3:B$12,B16)</f>
        <v>5</v>
      </c>
      <c r="D16" s="5">
        <f>SUMIF(B$3:B$12,B16,F$3:F$12)</f>
        <v>9087</v>
      </c>
      <c r="E16" s="5">
        <f>SUMIF(B$3:B$12,B16,E$3:E$12)/C16</f>
        <v>32.2</v>
      </c>
    </row>
    <row r="17" spans="1:5" ht="13.5" thickBot="1">
      <c r="A17" s="6">
        <v>2</v>
      </c>
      <c r="B17" s="4" t="s">
        <v>7</v>
      </c>
      <c r="C17" s="7">
        <f>COUNTIF(B$3:B$12,B17)</f>
        <v>3</v>
      </c>
      <c r="D17" s="5">
        <f>SUMIF(B$3:B$12,B17,F$3:F$12)</f>
        <v>4939</v>
      </c>
      <c r="E17" s="5">
        <f>SUMIF(B$3:B$12,B17,E$3:E$12)/C17</f>
        <v>32.333333333333336</v>
      </c>
    </row>
    <row r="18" spans="1:5" ht="13.5" thickBot="1">
      <c r="A18" s="6">
        <v>3</v>
      </c>
      <c r="B18" s="4" t="s">
        <v>8</v>
      </c>
      <c r="C18" s="7">
        <f>COUNTIF(B$3:B$12,B18)</f>
        <v>2</v>
      </c>
      <c r="D18" s="5">
        <f>SUMIF(B$3:B$12,B18,F$3:F$12)</f>
        <v>4318</v>
      </c>
      <c r="E18" s="5">
        <f>SUMIF(B$3:B$12,B18,E$3:E$12)/C18</f>
        <v>37.5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4.25390625" style="0" customWidth="1"/>
    <col min="3" max="7" width="13.75390625" style="0" customWidth="1"/>
    <col min="9" max="9" width="10.625" style="0" customWidth="1"/>
  </cols>
  <sheetData>
    <row r="1" ht="15.75">
      <c r="A1" s="27" t="s">
        <v>81</v>
      </c>
    </row>
    <row r="2" spans="1:9" ht="12.75">
      <c r="A2" s="23" t="s">
        <v>0</v>
      </c>
      <c r="B2" s="23" t="s">
        <v>17</v>
      </c>
      <c r="C2" s="23" t="s">
        <v>24</v>
      </c>
      <c r="D2" s="23"/>
      <c r="E2" s="23"/>
      <c r="F2" s="23"/>
      <c r="G2" s="23"/>
      <c r="H2" s="24" t="s">
        <v>23</v>
      </c>
      <c r="I2" s="23" t="s">
        <v>25</v>
      </c>
    </row>
    <row r="3" spans="1:9" ht="12.75">
      <c r="A3" s="23"/>
      <c r="B3" s="23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24"/>
      <c r="I3" s="23"/>
    </row>
    <row r="4" spans="1:9" ht="12.75">
      <c r="A4" s="13">
        <v>1</v>
      </c>
      <c r="B4" s="13" t="s">
        <v>34</v>
      </c>
      <c r="C4" s="13">
        <v>5</v>
      </c>
      <c r="D4" s="13">
        <v>3</v>
      </c>
      <c r="E4" s="13">
        <v>2</v>
      </c>
      <c r="F4" s="13">
        <v>3</v>
      </c>
      <c r="G4" s="13">
        <v>3</v>
      </c>
      <c r="H4" s="13">
        <f>AVERAGE(C4:G4)</f>
        <v>3.2</v>
      </c>
      <c r="I4" s="14">
        <f>IF(COUNTIF(C4:G4,2)&gt;0,0,IF(H4&lt;3.5,1000,IF(H4&lt;4,1200,IF(H4&lt;4.5,1500,IF(H4&lt;5,1800,2000)))))</f>
        <v>0</v>
      </c>
    </row>
    <row r="5" spans="1:9" ht="12.75">
      <c r="A5" s="13">
        <v>2</v>
      </c>
      <c r="B5" s="13" t="s">
        <v>33</v>
      </c>
      <c r="C5" s="13">
        <v>4</v>
      </c>
      <c r="D5" s="13">
        <v>4</v>
      </c>
      <c r="E5" s="13">
        <v>3</v>
      </c>
      <c r="F5" s="13">
        <v>3</v>
      </c>
      <c r="G5" s="13">
        <v>3</v>
      </c>
      <c r="H5" s="13">
        <f aca="true" t="shared" si="0" ref="H5:H13">AVERAGE(C5:G5)</f>
        <v>3.4</v>
      </c>
      <c r="I5" s="14">
        <f aca="true" t="shared" si="1" ref="I5:I13">IF(COUNTIF(C5:G5,2)&gt;0,0,IF(H5&lt;3.5,1000,IF(H5&lt;4,1200,IF(H5&lt;4.5,1500,IF(H5&lt;5,1800,2000)))))</f>
        <v>1000</v>
      </c>
    </row>
    <row r="6" spans="1:9" ht="12.75">
      <c r="A6" s="13">
        <v>3</v>
      </c>
      <c r="B6" s="13" t="s">
        <v>32</v>
      </c>
      <c r="C6" s="13">
        <v>3</v>
      </c>
      <c r="D6" s="13">
        <v>3</v>
      </c>
      <c r="E6" s="13">
        <v>3</v>
      </c>
      <c r="F6" s="13">
        <v>3</v>
      </c>
      <c r="G6" s="13">
        <v>3</v>
      </c>
      <c r="H6" s="13">
        <f t="shared" si="0"/>
        <v>3</v>
      </c>
      <c r="I6" s="14">
        <f t="shared" si="1"/>
        <v>1000</v>
      </c>
    </row>
    <row r="7" spans="1:9" ht="12.75">
      <c r="A7" s="13">
        <v>4</v>
      </c>
      <c r="B7" s="13" t="s">
        <v>26</v>
      </c>
      <c r="C7" s="13">
        <v>4</v>
      </c>
      <c r="D7" s="13">
        <v>3</v>
      </c>
      <c r="E7" s="13">
        <v>5</v>
      </c>
      <c r="F7" s="13">
        <v>3</v>
      </c>
      <c r="G7" s="13">
        <v>3</v>
      </c>
      <c r="H7" s="13">
        <f t="shared" si="0"/>
        <v>3.6</v>
      </c>
      <c r="I7" s="14">
        <f t="shared" si="1"/>
        <v>1200</v>
      </c>
    </row>
    <row r="8" spans="1:9" ht="12.75">
      <c r="A8" s="13">
        <v>5</v>
      </c>
      <c r="B8" s="13" t="s">
        <v>35</v>
      </c>
      <c r="C8" s="13">
        <v>5</v>
      </c>
      <c r="D8" s="13">
        <v>4</v>
      </c>
      <c r="E8" s="13">
        <v>4</v>
      </c>
      <c r="F8" s="13">
        <v>4</v>
      </c>
      <c r="G8" s="13">
        <v>4</v>
      </c>
      <c r="H8" s="13">
        <f t="shared" si="0"/>
        <v>4.2</v>
      </c>
      <c r="I8" s="14">
        <f t="shared" si="1"/>
        <v>1500</v>
      </c>
    </row>
    <row r="9" spans="1:9" ht="12.75">
      <c r="A9" s="13">
        <v>6</v>
      </c>
      <c r="B9" s="13" t="s">
        <v>29</v>
      </c>
      <c r="C9" s="13">
        <v>4</v>
      </c>
      <c r="D9" s="13">
        <v>5</v>
      </c>
      <c r="E9" s="13">
        <v>5</v>
      </c>
      <c r="F9" s="13">
        <v>5</v>
      </c>
      <c r="G9" s="13">
        <v>5</v>
      </c>
      <c r="H9" s="13">
        <f t="shared" si="0"/>
        <v>4.8</v>
      </c>
      <c r="I9" s="14">
        <f t="shared" si="1"/>
        <v>1800</v>
      </c>
    </row>
    <row r="10" spans="1:9" ht="12.75">
      <c r="A10" s="13">
        <v>7</v>
      </c>
      <c r="B10" s="13" t="s">
        <v>27</v>
      </c>
      <c r="C10" s="13">
        <v>5</v>
      </c>
      <c r="D10" s="13">
        <v>5</v>
      </c>
      <c r="E10" s="13">
        <v>5</v>
      </c>
      <c r="F10" s="13">
        <v>5</v>
      </c>
      <c r="G10" s="13">
        <v>5</v>
      </c>
      <c r="H10" s="13">
        <f t="shared" si="0"/>
        <v>5</v>
      </c>
      <c r="I10" s="14">
        <f t="shared" si="1"/>
        <v>2000</v>
      </c>
    </row>
    <row r="11" spans="1:9" ht="12.75">
      <c r="A11" s="13">
        <v>8</v>
      </c>
      <c r="B11" s="13" t="s">
        <v>28</v>
      </c>
      <c r="C11" s="13">
        <v>4</v>
      </c>
      <c r="D11" s="13">
        <v>3</v>
      </c>
      <c r="E11" s="13">
        <v>3</v>
      </c>
      <c r="F11" s="13">
        <v>3</v>
      </c>
      <c r="G11" s="13">
        <v>5</v>
      </c>
      <c r="H11" s="13">
        <f t="shared" si="0"/>
        <v>3.6</v>
      </c>
      <c r="I11" s="14">
        <f t="shared" si="1"/>
        <v>1200</v>
      </c>
    </row>
    <row r="12" spans="1:9" ht="12.75">
      <c r="A12" s="13">
        <v>9</v>
      </c>
      <c r="B12" s="13" t="s">
        <v>30</v>
      </c>
      <c r="C12" s="13">
        <v>4</v>
      </c>
      <c r="D12" s="13">
        <v>4</v>
      </c>
      <c r="E12" s="13">
        <v>4</v>
      </c>
      <c r="F12" s="13">
        <v>4</v>
      </c>
      <c r="G12" s="13">
        <v>4</v>
      </c>
      <c r="H12" s="13">
        <f t="shared" si="0"/>
        <v>4</v>
      </c>
      <c r="I12" s="14">
        <f t="shared" si="1"/>
        <v>1500</v>
      </c>
    </row>
    <row r="13" spans="1:9" ht="12.75">
      <c r="A13" s="13">
        <v>10</v>
      </c>
      <c r="B13" s="13" t="s">
        <v>31</v>
      </c>
      <c r="C13" s="13">
        <v>5</v>
      </c>
      <c r="D13" s="13">
        <v>4</v>
      </c>
      <c r="E13" s="13">
        <v>5</v>
      </c>
      <c r="F13" s="13">
        <v>2</v>
      </c>
      <c r="G13" s="13">
        <v>3</v>
      </c>
      <c r="H13" s="13">
        <f t="shared" si="0"/>
        <v>3.8</v>
      </c>
      <c r="I13" s="14">
        <f t="shared" si="1"/>
        <v>0</v>
      </c>
    </row>
    <row r="14" spans="8:9" ht="12.75">
      <c r="H14" s="15" t="s">
        <v>36</v>
      </c>
      <c r="I14" s="16">
        <f>SUM(I4:I13)</f>
        <v>11200</v>
      </c>
    </row>
  </sheetData>
  <mergeCells count="5">
    <mergeCell ref="I2:I3"/>
    <mergeCell ref="A2:A3"/>
    <mergeCell ref="B2:B3"/>
    <mergeCell ref="C2:G2"/>
    <mergeCell ref="H2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3" width="8.375" style="0" customWidth="1"/>
    <col min="4" max="4" width="8.75390625" style="0" customWidth="1"/>
    <col min="5" max="5" width="8.375" style="0" customWidth="1"/>
    <col min="6" max="6" width="18.625" style="0" customWidth="1"/>
    <col min="7" max="7" width="13.375" style="0" customWidth="1"/>
  </cols>
  <sheetData>
    <row r="1" ht="15.75">
      <c r="A1" s="27" t="s">
        <v>82</v>
      </c>
    </row>
    <row r="2" spans="1:7" ht="12.75">
      <c r="A2" s="18" t="s">
        <v>0</v>
      </c>
      <c r="B2" s="18" t="s">
        <v>37</v>
      </c>
      <c r="C2" s="18" t="s">
        <v>38</v>
      </c>
      <c r="D2" s="18" t="s">
        <v>39</v>
      </c>
      <c r="E2" s="18" t="s">
        <v>40</v>
      </c>
      <c r="F2" s="18" t="s">
        <v>41</v>
      </c>
      <c r="G2" s="18" t="s">
        <v>51</v>
      </c>
    </row>
    <row r="3" spans="1:7" ht="12.75">
      <c r="A3" s="13">
        <v>1</v>
      </c>
      <c r="B3" s="13" t="s">
        <v>50</v>
      </c>
      <c r="C3" s="13">
        <v>2</v>
      </c>
      <c r="D3" s="13">
        <v>0.2</v>
      </c>
      <c r="E3" s="13">
        <v>3</v>
      </c>
      <c r="F3" s="13">
        <v>50</v>
      </c>
      <c r="G3" s="13">
        <f>PRODUCT(C3:F3)/1000</f>
        <v>0.060000000000000005</v>
      </c>
    </row>
    <row r="4" spans="1:7" ht="12.75">
      <c r="A4" s="13">
        <v>2</v>
      </c>
      <c r="B4" s="13" t="s">
        <v>49</v>
      </c>
      <c r="C4" s="13">
        <v>3</v>
      </c>
      <c r="D4" s="13">
        <v>0.3</v>
      </c>
      <c r="E4" s="13">
        <v>2</v>
      </c>
      <c r="F4" s="13">
        <v>80</v>
      </c>
      <c r="G4" s="13">
        <f aca="true" t="shared" si="0" ref="G4:G12">PRODUCT(C4:F4)/1000</f>
        <v>0.144</v>
      </c>
    </row>
    <row r="5" spans="1:7" ht="12.75">
      <c r="A5" s="13">
        <v>3</v>
      </c>
      <c r="B5" s="13" t="s">
        <v>43</v>
      </c>
      <c r="C5" s="13">
        <v>4</v>
      </c>
      <c r="D5" s="13">
        <v>0.5</v>
      </c>
      <c r="E5" s="13">
        <v>4</v>
      </c>
      <c r="F5" s="13">
        <v>40</v>
      </c>
      <c r="G5" s="13">
        <f t="shared" si="0"/>
        <v>0.32</v>
      </c>
    </row>
    <row r="6" spans="1:7" ht="12.75">
      <c r="A6" s="13">
        <v>4</v>
      </c>
      <c r="B6" s="13" t="s">
        <v>42</v>
      </c>
      <c r="C6" s="13">
        <v>1</v>
      </c>
      <c r="D6" s="13">
        <v>0.2</v>
      </c>
      <c r="E6" s="13">
        <v>1</v>
      </c>
      <c r="F6" s="13">
        <v>40</v>
      </c>
      <c r="G6" s="13">
        <f t="shared" si="0"/>
        <v>0.008</v>
      </c>
    </row>
    <row r="7" spans="1:7" ht="12.75">
      <c r="A7" s="13">
        <v>5</v>
      </c>
      <c r="B7" s="13" t="s">
        <v>46</v>
      </c>
      <c r="C7" s="13">
        <v>2</v>
      </c>
      <c r="D7" s="13">
        <v>0.4</v>
      </c>
      <c r="E7" s="13">
        <v>2</v>
      </c>
      <c r="F7" s="13">
        <v>90</v>
      </c>
      <c r="G7" s="13">
        <f t="shared" si="0"/>
        <v>0.144</v>
      </c>
    </row>
    <row r="8" spans="1:7" ht="12.75">
      <c r="A8" s="13">
        <v>6</v>
      </c>
      <c r="B8" s="13" t="s">
        <v>44</v>
      </c>
      <c r="C8" s="13">
        <v>3</v>
      </c>
      <c r="D8" s="13">
        <v>0.1</v>
      </c>
      <c r="E8" s="13">
        <v>3</v>
      </c>
      <c r="F8" s="13">
        <v>100</v>
      </c>
      <c r="G8" s="13">
        <f t="shared" si="0"/>
        <v>0.09000000000000001</v>
      </c>
    </row>
    <row r="9" spans="1:7" ht="12.75">
      <c r="A9" s="13">
        <v>7</v>
      </c>
      <c r="B9" s="13" t="s">
        <v>45</v>
      </c>
      <c r="C9" s="13">
        <v>2</v>
      </c>
      <c r="D9" s="13">
        <v>0.15</v>
      </c>
      <c r="E9" s="13">
        <v>2</v>
      </c>
      <c r="F9" s="13">
        <v>120</v>
      </c>
      <c r="G9" s="13">
        <f t="shared" si="0"/>
        <v>0.072</v>
      </c>
    </row>
    <row r="10" spans="1:7" ht="12.75">
      <c r="A10" s="13">
        <v>8</v>
      </c>
      <c r="B10" s="13" t="s">
        <v>48</v>
      </c>
      <c r="C10" s="13">
        <v>3</v>
      </c>
      <c r="D10" s="13">
        <v>0.25</v>
      </c>
      <c r="E10" s="13">
        <v>3</v>
      </c>
      <c r="F10" s="13">
        <v>60</v>
      </c>
      <c r="G10" s="13">
        <f t="shared" si="0"/>
        <v>0.135</v>
      </c>
    </row>
    <row r="11" spans="1:7" ht="12.75">
      <c r="A11" s="13">
        <v>9</v>
      </c>
      <c r="B11" s="13" t="s">
        <v>47</v>
      </c>
      <c r="C11" s="13">
        <v>1</v>
      </c>
      <c r="D11" s="13">
        <v>0.2</v>
      </c>
      <c r="E11" s="13">
        <v>2</v>
      </c>
      <c r="F11" s="13">
        <v>49</v>
      </c>
      <c r="G11" s="13">
        <f t="shared" si="0"/>
        <v>0.019600000000000003</v>
      </c>
    </row>
    <row r="12" spans="1:7" ht="12.75">
      <c r="A12" s="13">
        <v>10</v>
      </c>
      <c r="B12" s="13" t="s">
        <v>52</v>
      </c>
      <c r="C12" s="13">
        <v>4</v>
      </c>
      <c r="D12" s="13">
        <v>0.3</v>
      </c>
      <c r="E12" s="13">
        <v>1</v>
      </c>
      <c r="F12" s="13">
        <v>80</v>
      </c>
      <c r="G12" s="13">
        <f t="shared" si="0"/>
        <v>0.096</v>
      </c>
    </row>
    <row r="15" spans="1:6" ht="27" customHeight="1">
      <c r="A15" s="11" t="s">
        <v>0</v>
      </c>
      <c r="B15" s="11" t="s">
        <v>37</v>
      </c>
      <c r="C15" s="12" t="s">
        <v>53</v>
      </c>
      <c r="D15" s="12" t="s">
        <v>54</v>
      </c>
      <c r="F15" s="17" t="s">
        <v>55</v>
      </c>
    </row>
    <row r="16" spans="1:6" ht="12.75">
      <c r="A16" s="13">
        <v>1</v>
      </c>
      <c r="B16" s="13" t="s">
        <v>49</v>
      </c>
      <c r="C16" s="13">
        <v>1200</v>
      </c>
      <c r="D16" s="13">
        <f>ROUNDUP(SUMIF(B$3:B$12,B16,G$3:G$12)*C16/F$16,0)</f>
        <v>12</v>
      </c>
      <c r="F16" s="13">
        <v>15</v>
      </c>
    </row>
    <row r="17" spans="1:4" ht="12.75">
      <c r="A17" s="13">
        <v>2</v>
      </c>
      <c r="B17" s="13" t="s">
        <v>42</v>
      </c>
      <c r="C17" s="13">
        <v>2000</v>
      </c>
      <c r="D17" s="13">
        <f>ROUNDUP(SUMIF(B$3:B$12,B17,G$3:G$12)*C17/F$16,0)</f>
        <v>2</v>
      </c>
    </row>
    <row r="18" spans="1:4" ht="12.75">
      <c r="A18" s="13">
        <v>3</v>
      </c>
      <c r="B18" s="13" t="s">
        <v>45</v>
      </c>
      <c r="C18" s="13">
        <v>3500</v>
      </c>
      <c r="D18" s="13">
        <f>ROUNDUP(SUMIF(B$3:B$12,B18,G$3:G$12)*C18/F$16,0)</f>
        <v>17</v>
      </c>
    </row>
    <row r="19" spans="1:4" ht="12.75">
      <c r="A19" s="13">
        <v>4</v>
      </c>
      <c r="B19" s="13" t="s">
        <v>47</v>
      </c>
      <c r="C19" s="13">
        <v>2600</v>
      </c>
      <c r="D19" s="13">
        <f>ROUNDUP(SUMIF(B$3:B$12,B19,G$3:G$12)*C19/F$16,0)</f>
        <v>4</v>
      </c>
    </row>
    <row r="20" spans="2:4" ht="12.75">
      <c r="B20" s="19" t="s">
        <v>36</v>
      </c>
      <c r="C20" s="13">
        <f>SUM(C16:C19)</f>
        <v>9300</v>
      </c>
      <c r="D20" s="13">
        <f>SUM(D16:D19)</f>
        <v>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23.875" style="0" customWidth="1"/>
    <col min="3" max="4" width="16.25390625" style="0" customWidth="1"/>
    <col min="8" max="8" width="3.875" style="0" customWidth="1"/>
    <col min="9" max="12" width="16.75390625" style="0" customWidth="1"/>
  </cols>
  <sheetData>
    <row r="1" ht="15.75">
      <c r="A1" s="27" t="s">
        <v>56</v>
      </c>
    </row>
    <row r="2" spans="1:12" ht="38.25">
      <c r="A2" s="20" t="s">
        <v>0</v>
      </c>
      <c r="B2" s="20" t="s">
        <v>1</v>
      </c>
      <c r="C2" s="20" t="s">
        <v>57</v>
      </c>
      <c r="D2" s="20" t="s">
        <v>58</v>
      </c>
      <c r="H2" s="20" t="s">
        <v>0</v>
      </c>
      <c r="I2" s="20" t="s">
        <v>1</v>
      </c>
      <c r="J2" s="20" t="s">
        <v>59</v>
      </c>
      <c r="K2" s="20" t="s">
        <v>60</v>
      </c>
      <c r="L2" s="20" t="s">
        <v>61</v>
      </c>
    </row>
    <row r="3" spans="1:12" ht="12.75">
      <c r="A3" s="13">
        <v>1</v>
      </c>
      <c r="B3" s="13" t="s">
        <v>62</v>
      </c>
      <c r="C3" s="14">
        <v>220</v>
      </c>
      <c r="D3" s="14">
        <v>265</v>
      </c>
      <c r="H3" s="13">
        <v>1</v>
      </c>
      <c r="I3" s="13" t="s">
        <v>63</v>
      </c>
      <c r="J3" s="13">
        <v>2</v>
      </c>
      <c r="K3" s="22">
        <f>SUMIF($B$3:$B$19,$I3,C$3:C$19)*$J3</f>
        <v>290</v>
      </c>
      <c r="L3" s="22">
        <f>SUMIF($B$3:$B$19,$I3,D$3:D$19)*$J3</f>
        <v>360</v>
      </c>
    </row>
    <row r="4" spans="1:12" ht="12.75">
      <c r="A4" s="13">
        <v>2</v>
      </c>
      <c r="B4" s="13" t="s">
        <v>63</v>
      </c>
      <c r="C4" s="14">
        <v>145</v>
      </c>
      <c r="D4" s="14">
        <v>180</v>
      </c>
      <c r="H4" s="13">
        <v>2</v>
      </c>
      <c r="I4" s="13" t="s">
        <v>64</v>
      </c>
      <c r="J4" s="13">
        <v>1</v>
      </c>
      <c r="K4" s="22">
        <f aca="true" t="shared" si="0" ref="K4:L19">SUMIF($B$3:$B$19,$I4,C$3:C$19)*$J4</f>
        <v>350</v>
      </c>
      <c r="L4" s="22">
        <f t="shared" si="0"/>
        <v>400</v>
      </c>
    </row>
    <row r="5" spans="1:12" ht="12.75">
      <c r="A5" s="13">
        <v>3</v>
      </c>
      <c r="B5" s="13" t="s">
        <v>64</v>
      </c>
      <c r="C5" s="14">
        <v>350</v>
      </c>
      <c r="D5" s="14">
        <v>400</v>
      </c>
      <c r="H5" s="13">
        <v>3</v>
      </c>
      <c r="I5" s="13" t="s">
        <v>67</v>
      </c>
      <c r="J5" s="13">
        <v>6</v>
      </c>
      <c r="K5" s="22">
        <f t="shared" si="0"/>
        <v>180</v>
      </c>
      <c r="L5" s="22">
        <f t="shared" si="0"/>
        <v>234</v>
      </c>
    </row>
    <row r="6" spans="1:12" ht="12.75">
      <c r="A6" s="13">
        <v>4</v>
      </c>
      <c r="B6" s="13" t="s">
        <v>65</v>
      </c>
      <c r="C6" s="14">
        <v>310</v>
      </c>
      <c r="D6" s="14">
        <v>360</v>
      </c>
      <c r="H6" s="13">
        <v>4</v>
      </c>
      <c r="I6" s="13" t="s">
        <v>70</v>
      </c>
      <c r="J6" s="13">
        <v>1</v>
      </c>
      <c r="K6" s="22">
        <f t="shared" si="0"/>
        <v>870</v>
      </c>
      <c r="L6" s="22">
        <f t="shared" si="0"/>
        <v>990</v>
      </c>
    </row>
    <row r="7" spans="1:12" ht="12.75">
      <c r="A7" s="13">
        <v>5</v>
      </c>
      <c r="B7" s="13" t="s">
        <v>66</v>
      </c>
      <c r="C7" s="14">
        <v>85</v>
      </c>
      <c r="D7" s="14">
        <v>105</v>
      </c>
      <c r="H7" s="13">
        <v>5</v>
      </c>
      <c r="I7" s="13" t="s">
        <v>72</v>
      </c>
      <c r="J7" s="13">
        <v>5</v>
      </c>
      <c r="K7" s="22">
        <f t="shared" si="0"/>
        <v>1200</v>
      </c>
      <c r="L7" s="22">
        <f t="shared" si="0"/>
        <v>1390</v>
      </c>
    </row>
    <row r="8" spans="1:12" ht="12.75">
      <c r="A8" s="13">
        <v>6</v>
      </c>
      <c r="B8" s="13" t="s">
        <v>67</v>
      </c>
      <c r="C8" s="14">
        <v>30</v>
      </c>
      <c r="D8" s="14">
        <v>39</v>
      </c>
      <c r="H8" s="13">
        <v>6</v>
      </c>
      <c r="I8" s="13" t="s">
        <v>73</v>
      </c>
      <c r="J8" s="13">
        <v>3</v>
      </c>
      <c r="K8" s="22">
        <f t="shared" si="0"/>
        <v>600</v>
      </c>
      <c r="L8" s="22">
        <f t="shared" si="0"/>
        <v>690</v>
      </c>
    </row>
    <row r="9" spans="1:12" ht="12.75">
      <c r="A9" s="13">
        <v>7</v>
      </c>
      <c r="B9" s="13" t="s">
        <v>68</v>
      </c>
      <c r="C9" s="14">
        <v>90</v>
      </c>
      <c r="D9" s="14">
        <v>105</v>
      </c>
      <c r="H9" s="13">
        <v>7</v>
      </c>
      <c r="I9" s="13" t="s">
        <v>77</v>
      </c>
      <c r="J9" s="13">
        <v>2</v>
      </c>
      <c r="K9" s="22">
        <f t="shared" si="0"/>
        <v>320</v>
      </c>
      <c r="L9" s="22">
        <f t="shared" si="0"/>
        <v>378</v>
      </c>
    </row>
    <row r="10" spans="1:12" ht="12.75">
      <c r="A10" s="13">
        <v>8</v>
      </c>
      <c r="B10" s="13" t="s">
        <v>69</v>
      </c>
      <c r="C10" s="14">
        <v>1250</v>
      </c>
      <c r="D10" s="14">
        <v>1460</v>
      </c>
      <c r="H10" s="13">
        <v>8</v>
      </c>
      <c r="I10" s="13"/>
      <c r="J10" s="13"/>
      <c r="K10" s="22">
        <f t="shared" si="0"/>
        <v>0</v>
      </c>
      <c r="L10" s="22">
        <f t="shared" si="0"/>
        <v>0</v>
      </c>
    </row>
    <row r="11" spans="1:12" ht="12.75">
      <c r="A11" s="13">
        <v>9</v>
      </c>
      <c r="B11" s="13" t="s">
        <v>70</v>
      </c>
      <c r="C11" s="14">
        <v>870</v>
      </c>
      <c r="D11" s="14">
        <v>990</v>
      </c>
      <c r="H11" s="13">
        <v>9</v>
      </c>
      <c r="I11" s="13"/>
      <c r="J11" s="13"/>
      <c r="K11" s="22">
        <f t="shared" si="0"/>
        <v>0</v>
      </c>
      <c r="L11" s="22">
        <f t="shared" si="0"/>
        <v>0</v>
      </c>
    </row>
    <row r="12" spans="1:12" ht="12.75">
      <c r="A12" s="13">
        <v>10</v>
      </c>
      <c r="B12" s="13" t="s">
        <v>71</v>
      </c>
      <c r="C12" s="14">
        <v>85</v>
      </c>
      <c r="D12" s="14">
        <v>97</v>
      </c>
      <c r="H12" s="13">
        <v>10</v>
      </c>
      <c r="I12" s="13"/>
      <c r="J12" s="13"/>
      <c r="K12" s="22">
        <f t="shared" si="0"/>
        <v>0</v>
      </c>
      <c r="L12" s="22">
        <f t="shared" si="0"/>
        <v>0</v>
      </c>
    </row>
    <row r="13" spans="1:12" ht="12.75">
      <c r="A13" s="13">
        <v>11</v>
      </c>
      <c r="B13" s="13" t="s">
        <v>72</v>
      </c>
      <c r="C13" s="14">
        <v>240</v>
      </c>
      <c r="D13" s="14">
        <v>278</v>
      </c>
      <c r="H13" s="13">
        <v>11</v>
      </c>
      <c r="I13" s="13"/>
      <c r="J13" s="13"/>
      <c r="K13" s="22">
        <f t="shared" si="0"/>
        <v>0</v>
      </c>
      <c r="L13" s="22">
        <f t="shared" si="0"/>
        <v>0</v>
      </c>
    </row>
    <row r="14" spans="1:12" ht="12.75">
      <c r="A14" s="13">
        <v>12</v>
      </c>
      <c r="B14" s="13" t="s">
        <v>73</v>
      </c>
      <c r="C14" s="14">
        <v>200</v>
      </c>
      <c r="D14" s="14">
        <v>230</v>
      </c>
      <c r="H14" s="13">
        <v>12</v>
      </c>
      <c r="I14" s="13"/>
      <c r="J14" s="13"/>
      <c r="K14" s="22">
        <f t="shared" si="0"/>
        <v>0</v>
      </c>
      <c r="L14" s="22">
        <f t="shared" si="0"/>
        <v>0</v>
      </c>
    </row>
    <row r="15" spans="1:12" ht="12.75">
      <c r="A15" s="13">
        <v>13</v>
      </c>
      <c r="B15" s="13" t="s">
        <v>74</v>
      </c>
      <c r="C15" s="14">
        <v>150</v>
      </c>
      <c r="D15" s="14">
        <v>174</v>
      </c>
      <c r="H15" s="13">
        <v>13</v>
      </c>
      <c r="I15" s="13"/>
      <c r="J15" s="13"/>
      <c r="K15" s="22">
        <f t="shared" si="0"/>
        <v>0</v>
      </c>
      <c r="L15" s="22">
        <f t="shared" si="0"/>
        <v>0</v>
      </c>
    </row>
    <row r="16" spans="1:12" ht="12.75">
      <c r="A16" s="13">
        <v>14</v>
      </c>
      <c r="B16" s="13" t="s">
        <v>75</v>
      </c>
      <c r="C16" s="14">
        <v>230</v>
      </c>
      <c r="D16" s="14">
        <v>276</v>
      </c>
      <c r="H16" s="13">
        <v>14</v>
      </c>
      <c r="I16" s="13"/>
      <c r="J16" s="13"/>
      <c r="K16" s="22">
        <f t="shared" si="0"/>
        <v>0</v>
      </c>
      <c r="L16" s="22">
        <f t="shared" si="0"/>
        <v>0</v>
      </c>
    </row>
    <row r="17" spans="1:12" ht="12.75">
      <c r="A17" s="13">
        <v>15</v>
      </c>
      <c r="B17" s="13" t="s">
        <v>76</v>
      </c>
      <c r="C17" s="14">
        <v>130</v>
      </c>
      <c r="D17" s="14">
        <v>158</v>
      </c>
      <c r="H17" s="13">
        <v>15</v>
      </c>
      <c r="I17" s="13"/>
      <c r="J17" s="13"/>
      <c r="K17" s="22">
        <f t="shared" si="0"/>
        <v>0</v>
      </c>
      <c r="L17" s="22">
        <f t="shared" si="0"/>
        <v>0</v>
      </c>
    </row>
    <row r="18" spans="1:12" ht="12.75">
      <c r="A18" s="13">
        <v>16</v>
      </c>
      <c r="B18" s="13" t="s">
        <v>77</v>
      </c>
      <c r="C18" s="14">
        <v>160</v>
      </c>
      <c r="D18" s="14">
        <v>189</v>
      </c>
      <c r="H18" s="13">
        <v>16</v>
      </c>
      <c r="I18" s="13"/>
      <c r="J18" s="13"/>
      <c r="K18" s="22">
        <f t="shared" si="0"/>
        <v>0</v>
      </c>
      <c r="L18" s="22">
        <f t="shared" si="0"/>
        <v>0</v>
      </c>
    </row>
    <row r="19" spans="1:12" ht="12.75">
      <c r="A19" s="13">
        <v>17</v>
      </c>
      <c r="B19" s="13" t="s">
        <v>78</v>
      </c>
      <c r="C19" s="14">
        <v>420</v>
      </c>
      <c r="D19" s="14">
        <v>476</v>
      </c>
      <c r="H19" s="13">
        <v>17</v>
      </c>
      <c r="I19" s="13"/>
      <c r="J19" s="13"/>
      <c r="K19" s="22">
        <f t="shared" si="0"/>
        <v>0</v>
      </c>
      <c r="L19" s="22">
        <f t="shared" si="0"/>
        <v>0</v>
      </c>
    </row>
    <row r="20" spans="10:12" ht="12.75">
      <c r="J20" s="21" t="s">
        <v>36</v>
      </c>
      <c r="K20" s="22">
        <f>SUM(K3:K19)</f>
        <v>3810</v>
      </c>
      <c r="L20" s="22">
        <f>SUM(L3:L19)</f>
        <v>4442</v>
      </c>
    </row>
    <row r="21" spans="10:12" ht="12.75">
      <c r="J21" s="21" t="s">
        <v>79</v>
      </c>
      <c r="K21" s="25">
        <f>L20-K20</f>
        <v>632</v>
      </c>
      <c r="L21" s="26"/>
    </row>
  </sheetData>
  <mergeCells count="1">
    <mergeCell ref="K21:L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Акакий Назарович Зильберман</dc:creator>
  <cp:keywords/>
  <dc:description/>
  <cp:lastModifiedBy>Акакий Назарович Зильберман</cp:lastModifiedBy>
  <dcterms:created xsi:type="dcterms:W3CDTF">2010-11-23T16:06:32Z</dcterms:created>
  <dcterms:modified xsi:type="dcterms:W3CDTF">2011-01-21T13:22:50Z</dcterms:modified>
  <cp:category/>
  <cp:version/>
  <cp:contentType/>
  <cp:contentStatus/>
</cp:coreProperties>
</file>