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180" windowWidth="11340" windowHeight="5460" tabRatio="688" activeTab="5"/>
  </bookViews>
  <sheets>
    <sheet name="1 класс" sheetId="2" r:id="rId1"/>
    <sheet name="2 класс" sheetId="5" r:id="rId2"/>
    <sheet name="3 класс" sheetId="6" r:id="rId3"/>
    <sheet name="4 класс" sheetId="7" r:id="rId4"/>
    <sheet name="5 класс" sheetId="8" r:id="rId5"/>
    <sheet name="6 класс" sheetId="4" r:id="rId6"/>
    <sheet name="7 класс" sheetId="9" r:id="rId7"/>
    <sheet name="8 класс" sheetId="10" r:id="rId8"/>
    <sheet name="9 класс" sheetId="11" r:id="rId9"/>
    <sheet name="10 класс" sheetId="12" r:id="rId10"/>
    <sheet name="11 класс" sheetId="13" r:id="rId11"/>
  </sheets>
  <calcPr calcId="125725"/>
</workbook>
</file>

<file path=xl/calcChain.xml><?xml version="1.0" encoding="utf-8"?>
<calcChain xmlns="http://schemas.openxmlformats.org/spreadsheetml/2006/main">
  <c r="AV36" i="13"/>
  <c r="AT36"/>
  <c r="AP36"/>
  <c r="AN36"/>
  <c r="AJ36"/>
  <c r="AH36"/>
  <c r="AD36"/>
  <c r="AB36"/>
  <c r="X36"/>
  <c r="V36"/>
  <c r="R36"/>
  <c r="P36"/>
  <c r="L36"/>
  <c r="J36"/>
  <c r="F36"/>
  <c r="D36"/>
  <c r="AW33"/>
  <c r="AV33"/>
  <c r="AT33"/>
  <c r="AS33"/>
  <c r="AQ33"/>
  <c r="AP33"/>
  <c r="AN33"/>
  <c r="AM33"/>
  <c r="AK33"/>
  <c r="AJ33"/>
  <c r="AH33"/>
  <c r="AG33"/>
  <c r="AE33"/>
  <c r="AD33"/>
  <c r="AB33"/>
  <c r="AA33"/>
  <c r="Y33"/>
  <c r="X33"/>
  <c r="V33"/>
  <c r="U33"/>
  <c r="S33"/>
  <c r="R33"/>
  <c r="P33"/>
  <c r="O33"/>
  <c r="M33"/>
  <c r="L33"/>
  <c r="J33"/>
  <c r="I33"/>
  <c r="G33"/>
  <c r="F33"/>
  <c r="D33"/>
  <c r="T42" s="1"/>
  <c r="C33"/>
  <c r="R42" s="1"/>
  <c r="AW32"/>
  <c r="AV32"/>
  <c r="AV34" s="1"/>
  <c r="AT32"/>
  <c r="AT34" s="1"/>
  <c r="AS32"/>
  <c r="AQ32"/>
  <c r="AP32"/>
  <c r="AP34" s="1"/>
  <c r="AN32"/>
  <c r="AN34" s="1"/>
  <c r="AM32"/>
  <c r="AK32"/>
  <c r="AJ32"/>
  <c r="AJ34" s="1"/>
  <c r="AH32"/>
  <c r="AH34" s="1"/>
  <c r="AG32"/>
  <c r="AE32"/>
  <c r="AD32"/>
  <c r="AD34" s="1"/>
  <c r="AB32"/>
  <c r="AB34" s="1"/>
  <c r="AA32"/>
  <c r="Y32"/>
  <c r="X32"/>
  <c r="X34" s="1"/>
  <c r="V32"/>
  <c r="V34" s="1"/>
  <c r="U32"/>
  <c r="S32"/>
  <c r="R32"/>
  <c r="R34" s="1"/>
  <c r="P32"/>
  <c r="P34" s="1"/>
  <c r="O32"/>
  <c r="M32"/>
  <c r="L32"/>
  <c r="L34" s="1"/>
  <c r="J32"/>
  <c r="J34" s="1"/>
  <c r="I32"/>
  <c r="G32"/>
  <c r="F32"/>
  <c r="R41" s="1"/>
  <c r="D32"/>
  <c r="T41" s="1"/>
  <c r="C32"/>
  <c r="AW31"/>
  <c r="AV31"/>
  <c r="AT31"/>
  <c r="AS31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D31"/>
  <c r="T40" s="1"/>
  <c r="C31"/>
  <c r="R40" s="1"/>
  <c r="AW30"/>
  <c r="AW36" s="1"/>
  <c r="AV30"/>
  <c r="AT30"/>
  <c r="AS30"/>
  <c r="AS36" s="1"/>
  <c r="AQ30"/>
  <c r="AQ36" s="1"/>
  <c r="AP30"/>
  <c r="AN30"/>
  <c r="AM30"/>
  <c r="AM36" s="1"/>
  <c r="AK30"/>
  <c r="AK36" s="1"/>
  <c r="AJ30"/>
  <c r="AH30"/>
  <c r="AG30"/>
  <c r="AG36" s="1"/>
  <c r="AE30"/>
  <c r="AE36" s="1"/>
  <c r="AD30"/>
  <c r="AB30"/>
  <c r="AA30"/>
  <c r="AA36" s="1"/>
  <c r="Y30"/>
  <c r="Y36" s="1"/>
  <c r="X30"/>
  <c r="V30"/>
  <c r="U30"/>
  <c r="U36" s="1"/>
  <c r="S30"/>
  <c r="S36" s="1"/>
  <c r="R30"/>
  <c r="P30"/>
  <c r="O30"/>
  <c r="O36" s="1"/>
  <c r="M30"/>
  <c r="M36" s="1"/>
  <c r="L30"/>
  <c r="J30"/>
  <c r="I30"/>
  <c r="I36" s="1"/>
  <c r="G30"/>
  <c r="G36" s="1"/>
  <c r="F30"/>
  <c r="D30"/>
  <c r="T39" s="1"/>
  <c r="C45" s="1"/>
  <c r="C30"/>
  <c r="C36" s="1"/>
  <c r="AX20"/>
  <c r="AU20"/>
  <c r="AR20"/>
  <c r="AO20"/>
  <c r="AL20"/>
  <c r="AI20"/>
  <c r="AF20"/>
  <c r="AC20"/>
  <c r="Z20"/>
  <c r="W20"/>
  <c r="T20"/>
  <c r="Q20"/>
  <c r="N20"/>
  <c r="K20"/>
  <c r="H20"/>
  <c r="BJ20" s="1"/>
  <c r="E20"/>
  <c r="BI20" s="1"/>
  <c r="AX19"/>
  <c r="AU19"/>
  <c r="AR19"/>
  <c r="AO19"/>
  <c r="AL19"/>
  <c r="AI19"/>
  <c r="AF19"/>
  <c r="AC19"/>
  <c r="Z19"/>
  <c r="W19"/>
  <c r="T19"/>
  <c r="Q19"/>
  <c r="N19"/>
  <c r="K19"/>
  <c r="H19"/>
  <c r="E19"/>
  <c r="AX18"/>
  <c r="AU18"/>
  <c r="AR18"/>
  <c r="AO18"/>
  <c r="AL18"/>
  <c r="AI18"/>
  <c r="AF18"/>
  <c r="AC18"/>
  <c r="Z18"/>
  <c r="W18"/>
  <c r="T18"/>
  <c r="Q18"/>
  <c r="N18"/>
  <c r="K18"/>
  <c r="H18"/>
  <c r="BH18" s="1"/>
  <c r="E18"/>
  <c r="BI17"/>
  <c r="BE17"/>
  <c r="BA17"/>
  <c r="AX17"/>
  <c r="AU17"/>
  <c r="AR17"/>
  <c r="AO17"/>
  <c r="AL17"/>
  <c r="AI17"/>
  <c r="AF17"/>
  <c r="AC17"/>
  <c r="Z17"/>
  <c r="W17"/>
  <c r="T17"/>
  <c r="Q17"/>
  <c r="N17"/>
  <c r="K17"/>
  <c r="H17"/>
  <c r="E17"/>
  <c r="BH16"/>
  <c r="BD16"/>
  <c r="AZ16"/>
  <c r="AX16"/>
  <c r="AU16"/>
  <c r="AR16"/>
  <c r="AO16"/>
  <c r="AL16"/>
  <c r="AI16"/>
  <c r="AF16"/>
  <c r="AC16"/>
  <c r="Z16"/>
  <c r="W16"/>
  <c r="T16"/>
  <c r="Q16"/>
  <c r="N16"/>
  <c r="K16"/>
  <c r="H16"/>
  <c r="BJ16" s="1"/>
  <c r="E16"/>
  <c r="BI16" s="1"/>
  <c r="AX15"/>
  <c r="AU15"/>
  <c r="AR15"/>
  <c r="AO15"/>
  <c r="AL15"/>
  <c r="AI15"/>
  <c r="AF15"/>
  <c r="AC15"/>
  <c r="Z15"/>
  <c r="W15"/>
  <c r="T15"/>
  <c r="Q15"/>
  <c r="N15"/>
  <c r="K15"/>
  <c r="H15"/>
  <c r="E15"/>
  <c r="AX14"/>
  <c r="AU14"/>
  <c r="AR14"/>
  <c r="AO14"/>
  <c r="AL14"/>
  <c r="AI14"/>
  <c r="AF14"/>
  <c r="AC14"/>
  <c r="Z14"/>
  <c r="W14"/>
  <c r="T14"/>
  <c r="Q14"/>
  <c r="N14"/>
  <c r="K14"/>
  <c r="H14"/>
  <c r="BH14" s="1"/>
  <c r="E14"/>
  <c r="BI13"/>
  <c r="BE13"/>
  <c r="BA13"/>
  <c r="AX13"/>
  <c r="AU13"/>
  <c r="AR13"/>
  <c r="AO13"/>
  <c r="AL13"/>
  <c r="AI13"/>
  <c r="AF13"/>
  <c r="AC13"/>
  <c r="Z13"/>
  <c r="W13"/>
  <c r="T13"/>
  <c r="Q13"/>
  <c r="N13"/>
  <c r="K13"/>
  <c r="H13"/>
  <c r="E13"/>
  <c r="BH12"/>
  <c r="BD12"/>
  <c r="AZ12"/>
  <c r="AX12"/>
  <c r="AU12"/>
  <c r="AR12"/>
  <c r="AO12"/>
  <c r="AL12"/>
  <c r="AI12"/>
  <c r="AF12"/>
  <c r="AC12"/>
  <c r="Z12"/>
  <c r="W12"/>
  <c r="T12"/>
  <c r="Q12"/>
  <c r="N12"/>
  <c r="K12"/>
  <c r="H12"/>
  <c r="BJ12" s="1"/>
  <c r="E12"/>
  <c r="BI12" s="1"/>
  <c r="AX11"/>
  <c r="AU11"/>
  <c r="AR11"/>
  <c r="AO11"/>
  <c r="AL11"/>
  <c r="AI11"/>
  <c r="AF11"/>
  <c r="AC11"/>
  <c r="Z11"/>
  <c r="W11"/>
  <c r="T11"/>
  <c r="Q11"/>
  <c r="N11"/>
  <c r="K11"/>
  <c r="H11"/>
  <c r="E11"/>
  <c r="AX10"/>
  <c r="AU10"/>
  <c r="AR10"/>
  <c r="AO10"/>
  <c r="AL10"/>
  <c r="AI10"/>
  <c r="AF10"/>
  <c r="AC10"/>
  <c r="Z10"/>
  <c r="W10"/>
  <c r="T10"/>
  <c r="Q10"/>
  <c r="N10"/>
  <c r="K10"/>
  <c r="H10"/>
  <c r="E10"/>
  <c r="C45" i="12"/>
  <c r="C44"/>
  <c r="C50" i="11"/>
  <c r="C47"/>
  <c r="C50" i="10"/>
  <c r="C50" i="9"/>
  <c r="C47"/>
  <c r="C50" i="4"/>
  <c r="C50" i="8"/>
  <c r="C50" i="7"/>
  <c r="C47"/>
  <c r="C40"/>
  <c r="X41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G36"/>
  <c r="F36"/>
  <c r="E36"/>
  <c r="D36"/>
  <c r="C36"/>
  <c r="C50" i="6"/>
  <c r="C49"/>
  <c r="C48"/>
  <c r="C47"/>
  <c r="C46"/>
  <c r="C43"/>
  <c r="C42"/>
  <c r="C41"/>
  <c r="C40"/>
  <c r="C39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G36"/>
  <c r="F36"/>
  <c r="E36"/>
  <c r="D36"/>
  <c r="C36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G34"/>
  <c r="F34"/>
  <c r="E34"/>
  <c r="D34"/>
  <c r="C34"/>
  <c r="C50" i="5"/>
  <c r="C49"/>
  <c r="C48"/>
  <c r="C47"/>
  <c r="C46"/>
  <c r="C43"/>
  <c r="C42"/>
  <c r="C41"/>
  <c r="C40"/>
  <c r="C39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E36"/>
  <c r="G36"/>
  <c r="F36"/>
  <c r="D36"/>
  <c r="C36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G34"/>
  <c r="D34"/>
  <c r="F34"/>
  <c r="E34"/>
  <c r="C34"/>
  <c r="C50" i="2"/>
  <c r="C46"/>
  <c r="C49"/>
  <c r="C48"/>
  <c r="C47"/>
  <c r="C43"/>
  <c r="C42"/>
  <c r="C41"/>
  <c r="C40"/>
  <c r="C39"/>
  <c r="T41"/>
  <c r="R39"/>
  <c r="AD36"/>
  <c r="R36"/>
  <c r="H36"/>
  <c r="I36"/>
  <c r="J36"/>
  <c r="K36"/>
  <c r="L36"/>
  <c r="M36"/>
  <c r="N36"/>
  <c r="O36"/>
  <c r="P36"/>
  <c r="Q36"/>
  <c r="S36"/>
  <c r="T36"/>
  <c r="U36"/>
  <c r="V36"/>
  <c r="W36"/>
  <c r="X36"/>
  <c r="Y36"/>
  <c r="Z36"/>
  <c r="AA36"/>
  <c r="AB36"/>
  <c r="AC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G36"/>
  <c r="F36"/>
  <c r="E36"/>
  <c r="D36"/>
  <c r="C36"/>
  <c r="X34"/>
  <c r="H34"/>
  <c r="I34"/>
  <c r="J34"/>
  <c r="K34"/>
  <c r="L34"/>
  <c r="M34"/>
  <c r="N34"/>
  <c r="O34"/>
  <c r="P34"/>
  <c r="Q34"/>
  <c r="R34"/>
  <c r="S34"/>
  <c r="T34"/>
  <c r="U34"/>
  <c r="V34"/>
  <c r="W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G34"/>
  <c r="F34"/>
  <c r="E34"/>
  <c r="D34"/>
  <c r="C34"/>
  <c r="CU31"/>
  <c r="CT31"/>
  <c r="BY26"/>
  <c r="BY27"/>
  <c r="BY28"/>
  <c r="BT26"/>
  <c r="BT27"/>
  <c r="BT28"/>
  <c r="BO26"/>
  <c r="BO27"/>
  <c r="BO28"/>
  <c r="BJ26"/>
  <c r="BJ27"/>
  <c r="BJ28"/>
  <c r="BE26"/>
  <c r="BE27"/>
  <c r="BE28"/>
  <c r="AZ26"/>
  <c r="AZ27"/>
  <c r="AZ28"/>
  <c r="AU26"/>
  <c r="AU27"/>
  <c r="AU28"/>
  <c r="AP26"/>
  <c r="AP27"/>
  <c r="AP28"/>
  <c r="AK26"/>
  <c r="AK27"/>
  <c r="AK28"/>
  <c r="AF26"/>
  <c r="AF27"/>
  <c r="AF28"/>
  <c r="AA26"/>
  <c r="AA27"/>
  <c r="AA28"/>
  <c r="V26"/>
  <c r="V27"/>
  <c r="V28"/>
  <c r="Q26"/>
  <c r="Q27"/>
  <c r="Q28"/>
  <c r="L26"/>
  <c r="L27"/>
  <c r="L28"/>
  <c r="G26"/>
  <c r="G27"/>
  <c r="G28"/>
  <c r="C49" i="7"/>
  <c r="C48"/>
  <c r="C46"/>
  <c r="R40"/>
  <c r="C43"/>
  <c r="C42"/>
  <c r="C41"/>
  <c r="C39"/>
  <c r="R42"/>
  <c r="R39"/>
  <c r="N34"/>
  <c r="H34"/>
  <c r="I34"/>
  <c r="J34"/>
  <c r="K34"/>
  <c r="L34"/>
  <c r="M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G34"/>
  <c r="F34"/>
  <c r="E34"/>
  <c r="D34"/>
  <c r="C34"/>
  <c r="C39" i="8"/>
  <c r="C48"/>
  <c r="C49" i="4"/>
  <c r="C47"/>
  <c r="L36"/>
  <c r="H36"/>
  <c r="I36"/>
  <c r="J36"/>
  <c r="K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G36"/>
  <c r="F36"/>
  <c r="E36"/>
  <c r="D36"/>
  <c r="C36"/>
  <c r="H36" i="8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E36"/>
  <c r="D36"/>
  <c r="C36"/>
  <c r="G36"/>
  <c r="F36"/>
  <c r="C49"/>
  <c r="C47"/>
  <c r="C46"/>
  <c r="C43"/>
  <c r="C42"/>
  <c r="C41"/>
  <c r="C40"/>
  <c r="R42"/>
  <c r="C48" i="4"/>
  <c r="C46"/>
  <c r="C43"/>
  <c r="C42"/>
  <c r="C41"/>
  <c r="C40"/>
  <c r="C39"/>
  <c r="Q34" i="9"/>
  <c r="R39"/>
  <c r="C46" s="1"/>
  <c r="C49"/>
  <c r="C48"/>
  <c r="C43"/>
  <c r="C39" i="10"/>
  <c r="V40"/>
  <c r="R39"/>
  <c r="C43"/>
  <c r="C42"/>
  <c r="C41"/>
  <c r="C40"/>
  <c r="C49"/>
  <c r="C48"/>
  <c r="C47"/>
  <c r="C46"/>
  <c r="F36" i="11"/>
  <c r="C46" i="12"/>
  <c r="C46" i="11"/>
  <c r="C48"/>
  <c r="V42" i="12"/>
  <c r="V40"/>
  <c r="V41"/>
  <c r="V39"/>
  <c r="T42"/>
  <c r="T41"/>
  <c r="T40"/>
  <c r="R42"/>
  <c r="R41"/>
  <c r="R40"/>
  <c r="T39"/>
  <c r="R39"/>
  <c r="R42" i="11"/>
  <c r="R41"/>
  <c r="R40"/>
  <c r="R39"/>
  <c r="C41" i="12"/>
  <c r="C40"/>
  <c r="C39"/>
  <c r="C40" i="11"/>
  <c r="C39"/>
  <c r="AX36" i="12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E36"/>
  <c r="D36"/>
  <c r="C36"/>
  <c r="D33"/>
  <c r="F33"/>
  <c r="G33"/>
  <c r="I33"/>
  <c r="J33"/>
  <c r="L33"/>
  <c r="M33"/>
  <c r="O33"/>
  <c r="P33"/>
  <c r="R33"/>
  <c r="S33"/>
  <c r="U33"/>
  <c r="V33"/>
  <c r="X33"/>
  <c r="Y33"/>
  <c r="AA33"/>
  <c r="AB33"/>
  <c r="AD33"/>
  <c r="AE33"/>
  <c r="AG33"/>
  <c r="AH33"/>
  <c r="AJ33"/>
  <c r="AK33"/>
  <c r="AM33"/>
  <c r="AN33"/>
  <c r="AP33"/>
  <c r="AQ33"/>
  <c r="AS33"/>
  <c r="AT33"/>
  <c r="AV33"/>
  <c r="AW33"/>
  <c r="D32"/>
  <c r="F32"/>
  <c r="G32"/>
  <c r="I32"/>
  <c r="J32"/>
  <c r="L32"/>
  <c r="M32"/>
  <c r="O32"/>
  <c r="P32"/>
  <c r="R32"/>
  <c r="S32"/>
  <c r="U32"/>
  <c r="V32"/>
  <c r="X32"/>
  <c r="Y32"/>
  <c r="AA32"/>
  <c r="AB32"/>
  <c r="AD32"/>
  <c r="AE32"/>
  <c r="AG32"/>
  <c r="AH32"/>
  <c r="AJ32"/>
  <c r="AK32"/>
  <c r="AM32"/>
  <c r="AN32"/>
  <c r="AP32"/>
  <c r="AQ32"/>
  <c r="AS32"/>
  <c r="AT32"/>
  <c r="AV32"/>
  <c r="AW32"/>
  <c r="D31"/>
  <c r="F31"/>
  <c r="G31"/>
  <c r="I31"/>
  <c r="J31"/>
  <c r="L31"/>
  <c r="M31"/>
  <c r="O31"/>
  <c r="P31"/>
  <c r="R31"/>
  <c r="S31"/>
  <c r="U31"/>
  <c r="V31"/>
  <c r="X31"/>
  <c r="Y31"/>
  <c r="AA31"/>
  <c r="AB31"/>
  <c r="AD31"/>
  <c r="AE31"/>
  <c r="AG31"/>
  <c r="AH31"/>
  <c r="AJ31"/>
  <c r="AK31"/>
  <c r="AM31"/>
  <c r="AN31"/>
  <c r="AP31"/>
  <c r="AQ31"/>
  <c r="AS31"/>
  <c r="AT31"/>
  <c r="AV31"/>
  <c r="AW31"/>
  <c r="D30"/>
  <c r="D34" s="1"/>
  <c r="F30"/>
  <c r="F34" s="1"/>
  <c r="G30"/>
  <c r="G34" s="1"/>
  <c r="I30"/>
  <c r="I34" s="1"/>
  <c r="J30"/>
  <c r="J34" s="1"/>
  <c r="L30"/>
  <c r="L34" s="1"/>
  <c r="M30"/>
  <c r="M34" s="1"/>
  <c r="O30"/>
  <c r="O34" s="1"/>
  <c r="P30"/>
  <c r="P34" s="1"/>
  <c r="R30"/>
  <c r="R34" s="1"/>
  <c r="S30"/>
  <c r="S34" s="1"/>
  <c r="U30"/>
  <c r="U34" s="1"/>
  <c r="V30"/>
  <c r="V34" s="1"/>
  <c r="X30"/>
  <c r="X34" s="1"/>
  <c r="Y30"/>
  <c r="Y34" s="1"/>
  <c r="AA30"/>
  <c r="AA34" s="1"/>
  <c r="AB30"/>
  <c r="AB34" s="1"/>
  <c r="AD30"/>
  <c r="AD34" s="1"/>
  <c r="AE30"/>
  <c r="AE34" s="1"/>
  <c r="AG30"/>
  <c r="AG34" s="1"/>
  <c r="AH30"/>
  <c r="AH34" s="1"/>
  <c r="AJ30"/>
  <c r="AJ34" s="1"/>
  <c r="AK30"/>
  <c r="AK34" s="1"/>
  <c r="AM30"/>
  <c r="AM34" s="1"/>
  <c r="AN30"/>
  <c r="AN34" s="1"/>
  <c r="AP30"/>
  <c r="AP34" s="1"/>
  <c r="AQ30"/>
  <c r="AQ34" s="1"/>
  <c r="AS30"/>
  <c r="AS34" s="1"/>
  <c r="AT30"/>
  <c r="AT34" s="1"/>
  <c r="AV30"/>
  <c r="AV34" s="1"/>
  <c r="AW30"/>
  <c r="AW34" s="1"/>
  <c r="C33"/>
  <c r="C32"/>
  <c r="C31"/>
  <c r="C30"/>
  <c r="C34" s="1"/>
  <c r="DC31" i="11"/>
  <c r="DB31"/>
  <c r="DA31"/>
  <c r="CZ31"/>
  <c r="CY31"/>
  <c r="CY10"/>
  <c r="E10" i="12"/>
  <c r="H10"/>
  <c r="K10"/>
  <c r="N10"/>
  <c r="Q10"/>
  <c r="T10"/>
  <c r="W10"/>
  <c r="Z10"/>
  <c r="AC10"/>
  <c r="AF10"/>
  <c r="AI10"/>
  <c r="AL10"/>
  <c r="AO10"/>
  <c r="AR10"/>
  <c r="AU10"/>
  <c r="AX10"/>
  <c r="E11"/>
  <c r="H11"/>
  <c r="K11"/>
  <c r="N11"/>
  <c r="Q11"/>
  <c r="T11"/>
  <c r="W11"/>
  <c r="Z11"/>
  <c r="AC11"/>
  <c r="AF11"/>
  <c r="AI11"/>
  <c r="AL11"/>
  <c r="AO11"/>
  <c r="AR11"/>
  <c r="AU11"/>
  <c r="AX11"/>
  <c r="E12"/>
  <c r="H12"/>
  <c r="K12"/>
  <c r="N12"/>
  <c r="Q12"/>
  <c r="T12"/>
  <c r="W12"/>
  <c r="Z12"/>
  <c r="AC12"/>
  <c r="AF12"/>
  <c r="AI12"/>
  <c r="AL12"/>
  <c r="AO12"/>
  <c r="AR12"/>
  <c r="AU12"/>
  <c r="AX12"/>
  <c r="E13"/>
  <c r="H13"/>
  <c r="K13"/>
  <c r="N13"/>
  <c r="Q13"/>
  <c r="T13"/>
  <c r="W13"/>
  <c r="Z13"/>
  <c r="AC13"/>
  <c r="AF13"/>
  <c r="AI13"/>
  <c r="AL13"/>
  <c r="AO13"/>
  <c r="AR13"/>
  <c r="AU13"/>
  <c r="AX13"/>
  <c r="E14"/>
  <c r="H14"/>
  <c r="K14"/>
  <c r="N14"/>
  <c r="Q14"/>
  <c r="T14"/>
  <c r="W14"/>
  <c r="Z14"/>
  <c r="AC14"/>
  <c r="AF14"/>
  <c r="AI14"/>
  <c r="AL14"/>
  <c r="AO14"/>
  <c r="AR14"/>
  <c r="AU14"/>
  <c r="AX14"/>
  <c r="E15"/>
  <c r="H15"/>
  <c r="K15"/>
  <c r="N15"/>
  <c r="Q15"/>
  <c r="T15"/>
  <c r="W15"/>
  <c r="Z15"/>
  <c r="AC15"/>
  <c r="AF15"/>
  <c r="AI15"/>
  <c r="AL15"/>
  <c r="AO15"/>
  <c r="AR15"/>
  <c r="AU15"/>
  <c r="AX15"/>
  <c r="E16"/>
  <c r="H16"/>
  <c r="K16"/>
  <c r="N16"/>
  <c r="Q16"/>
  <c r="T16"/>
  <c r="W16"/>
  <c r="Z16"/>
  <c r="AC16"/>
  <c r="AF16"/>
  <c r="AI16"/>
  <c r="AL16"/>
  <c r="AO16"/>
  <c r="AR16"/>
  <c r="AU16"/>
  <c r="AX16"/>
  <c r="E17"/>
  <c r="H17"/>
  <c r="K17"/>
  <c r="N17"/>
  <c r="Q17"/>
  <c r="T17"/>
  <c r="W17"/>
  <c r="Z17"/>
  <c r="AC17"/>
  <c r="AF17"/>
  <c r="AI17"/>
  <c r="AL17"/>
  <c r="AO17"/>
  <c r="AR17"/>
  <c r="AU17"/>
  <c r="AX17"/>
  <c r="E18"/>
  <c r="H18"/>
  <c r="K18"/>
  <c r="N18"/>
  <c r="Q18"/>
  <c r="T18"/>
  <c r="W18"/>
  <c r="Z18"/>
  <c r="AC18"/>
  <c r="AF18"/>
  <c r="AI18"/>
  <c r="AL18"/>
  <c r="AO18"/>
  <c r="AR18"/>
  <c r="AU18"/>
  <c r="AX18"/>
  <c r="E19"/>
  <c r="H19"/>
  <c r="K19"/>
  <c r="N19"/>
  <c r="Q19"/>
  <c r="T19"/>
  <c r="W19"/>
  <c r="Z19"/>
  <c r="AC19"/>
  <c r="AF19"/>
  <c r="AI19"/>
  <c r="AL19"/>
  <c r="AO19"/>
  <c r="AR19"/>
  <c r="AU19"/>
  <c r="AX19"/>
  <c r="E20"/>
  <c r="H20"/>
  <c r="K20"/>
  <c r="N20"/>
  <c r="Q20"/>
  <c r="T20"/>
  <c r="W20"/>
  <c r="Z20"/>
  <c r="AC20"/>
  <c r="AF20"/>
  <c r="AI20"/>
  <c r="AL20"/>
  <c r="AO20"/>
  <c r="AR20"/>
  <c r="AU20"/>
  <c r="AX20"/>
  <c r="BT36" i="10"/>
  <c r="BS36"/>
  <c r="BR36"/>
  <c r="BQ36"/>
  <c r="BP36"/>
  <c r="BT34"/>
  <c r="BS34"/>
  <c r="BR34"/>
  <c r="BQ34"/>
  <c r="BP34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33"/>
  <c r="C32"/>
  <c r="C31"/>
  <c r="C30"/>
  <c r="CD27"/>
  <c r="CD28"/>
  <c r="CD29"/>
  <c r="BY27"/>
  <c r="BY28"/>
  <c r="BY29"/>
  <c r="BT27"/>
  <c r="BT28"/>
  <c r="BT29"/>
  <c r="BO27"/>
  <c r="BO28"/>
  <c r="BO29"/>
  <c r="BJ27"/>
  <c r="BJ28"/>
  <c r="BJ29"/>
  <c r="BE27"/>
  <c r="BE28"/>
  <c r="BE29"/>
  <c r="AZ27"/>
  <c r="AZ28"/>
  <c r="AZ29"/>
  <c r="AU27"/>
  <c r="AU28"/>
  <c r="AU29"/>
  <c r="AP27"/>
  <c r="AP28"/>
  <c r="AP29"/>
  <c r="AK27"/>
  <c r="AK28"/>
  <c r="AK29"/>
  <c r="AF27"/>
  <c r="AF28"/>
  <c r="AF29"/>
  <c r="AA27"/>
  <c r="AA28"/>
  <c r="AA29"/>
  <c r="V27"/>
  <c r="V28"/>
  <c r="V29"/>
  <c r="Q27"/>
  <c r="Q28"/>
  <c r="Q29"/>
  <c r="L27"/>
  <c r="L28"/>
  <c r="L29"/>
  <c r="G27"/>
  <c r="G28"/>
  <c r="G29"/>
  <c r="D33" i="11"/>
  <c r="T42" s="1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P34" s="1"/>
  <c r="BQ33"/>
  <c r="BR33"/>
  <c r="BR34" s="1"/>
  <c r="BS33"/>
  <c r="BT33"/>
  <c r="BT34" s="1"/>
  <c r="BU33"/>
  <c r="BV33"/>
  <c r="BV34" s="1"/>
  <c r="BW33"/>
  <c r="BX33"/>
  <c r="BY33"/>
  <c r="BZ33"/>
  <c r="CA33"/>
  <c r="CB33"/>
  <c r="CC33"/>
  <c r="CD33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33"/>
  <c r="C32"/>
  <c r="C31"/>
  <c r="C30"/>
  <c r="BT36"/>
  <c r="BS36"/>
  <c r="BR36"/>
  <c r="BQ36"/>
  <c r="BP36"/>
  <c r="BS34"/>
  <c r="BQ34"/>
  <c r="CD22"/>
  <c r="BY22"/>
  <c r="BT22"/>
  <c r="BO22"/>
  <c r="BJ22"/>
  <c r="BE22"/>
  <c r="AZ22"/>
  <c r="AU22"/>
  <c r="AP22"/>
  <c r="AK22"/>
  <c r="CN22" s="1"/>
  <c r="AF22"/>
  <c r="AA22"/>
  <c r="V22"/>
  <c r="Q22"/>
  <c r="L22"/>
  <c r="G22"/>
  <c r="X42"/>
  <c r="C49" s="1"/>
  <c r="V41"/>
  <c r="V40"/>
  <c r="CC36"/>
  <c r="CB36"/>
  <c r="CA36"/>
  <c r="BX34"/>
  <c r="BN36"/>
  <c r="BM34"/>
  <c r="BL36"/>
  <c r="BK34"/>
  <c r="BH36"/>
  <c r="BG36"/>
  <c r="BF36"/>
  <c r="BD36"/>
  <c r="BC36"/>
  <c r="BB36"/>
  <c r="AY34"/>
  <c r="AW34"/>
  <c r="AT36"/>
  <c r="AS34"/>
  <c r="AR36"/>
  <c r="AQ34"/>
  <c r="AN36"/>
  <c r="AM36"/>
  <c r="AL36"/>
  <c r="AJ36"/>
  <c r="AI36"/>
  <c r="AH36"/>
  <c r="AE34"/>
  <c r="AC34"/>
  <c r="Z36"/>
  <c r="Y34"/>
  <c r="X36"/>
  <c r="W34"/>
  <c r="T36"/>
  <c r="S36"/>
  <c r="R36"/>
  <c r="P36"/>
  <c r="O36"/>
  <c r="N36"/>
  <c r="K34"/>
  <c r="I34"/>
  <c r="F34"/>
  <c r="E34"/>
  <c r="CF22"/>
  <c r="CX22"/>
  <c r="CW21"/>
  <c r="CS21"/>
  <c r="CO21"/>
  <c r="CK21"/>
  <c r="CG21"/>
  <c r="CD21"/>
  <c r="BY21"/>
  <c r="BT21"/>
  <c r="BO21"/>
  <c r="BJ21"/>
  <c r="BE21"/>
  <c r="AZ21"/>
  <c r="AU21"/>
  <c r="AP21"/>
  <c r="AK21"/>
  <c r="AF21"/>
  <c r="AA21"/>
  <c r="V21"/>
  <c r="Q21"/>
  <c r="L21"/>
  <c r="G21"/>
  <c r="CD20"/>
  <c r="BY20"/>
  <c r="BT20"/>
  <c r="BO20"/>
  <c r="BJ20"/>
  <c r="BE20"/>
  <c r="AZ20"/>
  <c r="AU20"/>
  <c r="AP20"/>
  <c r="AK20"/>
  <c r="AF20"/>
  <c r="AA20"/>
  <c r="V20"/>
  <c r="Q20"/>
  <c r="L20"/>
  <c r="CV20" s="1"/>
  <c r="G20"/>
  <c r="CD19"/>
  <c r="BY19"/>
  <c r="BT19"/>
  <c r="BO19"/>
  <c r="BJ19"/>
  <c r="BE19"/>
  <c r="AZ19"/>
  <c r="AU19"/>
  <c r="AP19"/>
  <c r="AK19"/>
  <c r="AF19"/>
  <c r="AA19"/>
  <c r="V19"/>
  <c r="Q19"/>
  <c r="L19"/>
  <c r="G19"/>
  <c r="CV18"/>
  <c r="CR18"/>
  <c r="CN18"/>
  <c r="CJ18"/>
  <c r="CF18"/>
  <c r="CD18"/>
  <c r="BY18"/>
  <c r="BT18"/>
  <c r="BO18"/>
  <c r="BJ18"/>
  <c r="BE18"/>
  <c r="AZ18"/>
  <c r="AU18"/>
  <c r="AP18"/>
  <c r="AK18"/>
  <c r="AF18"/>
  <c r="AA18"/>
  <c r="V18"/>
  <c r="Q18"/>
  <c r="L18"/>
  <c r="CX18" s="1"/>
  <c r="G18"/>
  <c r="CW18" s="1"/>
  <c r="CW17"/>
  <c r="CS17"/>
  <c r="CO17"/>
  <c r="CK17"/>
  <c r="CG17"/>
  <c r="CD17"/>
  <c r="BY17"/>
  <c r="BT17"/>
  <c r="BO17"/>
  <c r="BJ17"/>
  <c r="BE17"/>
  <c r="AZ17"/>
  <c r="AU17"/>
  <c r="AP17"/>
  <c r="AK17"/>
  <c r="AF17"/>
  <c r="AA17"/>
  <c r="V17"/>
  <c r="Q17"/>
  <c r="L17"/>
  <c r="G17"/>
  <c r="CD16"/>
  <c r="BY16"/>
  <c r="BT16"/>
  <c r="BO16"/>
  <c r="BJ16"/>
  <c r="BE16"/>
  <c r="AZ16"/>
  <c r="AU16"/>
  <c r="AP16"/>
  <c r="AK16"/>
  <c r="AF16"/>
  <c r="AA16"/>
  <c r="V16"/>
  <c r="Q16"/>
  <c r="L16"/>
  <c r="CX16" s="1"/>
  <c r="G16"/>
  <c r="CD15"/>
  <c r="BY15"/>
  <c r="BT15"/>
  <c r="BO15"/>
  <c r="BJ15"/>
  <c r="BE15"/>
  <c r="AZ15"/>
  <c r="AU15"/>
  <c r="AP15"/>
  <c r="AK15"/>
  <c r="AF15"/>
  <c r="AA15"/>
  <c r="V15"/>
  <c r="Q15"/>
  <c r="L15"/>
  <c r="G15"/>
  <c r="CX15" s="1"/>
  <c r="CD14"/>
  <c r="BY14"/>
  <c r="BT14"/>
  <c r="BO14"/>
  <c r="BJ14"/>
  <c r="BE14"/>
  <c r="AZ14"/>
  <c r="AU14"/>
  <c r="AP14"/>
  <c r="AK14"/>
  <c r="AF14"/>
  <c r="AA14"/>
  <c r="V14"/>
  <c r="Q14"/>
  <c r="L14"/>
  <c r="CX14" s="1"/>
  <c r="G14"/>
  <c r="CW14" s="1"/>
  <c r="CD13"/>
  <c r="BY13"/>
  <c r="BT13"/>
  <c r="BO13"/>
  <c r="BJ13"/>
  <c r="BE13"/>
  <c r="AZ13"/>
  <c r="AU13"/>
  <c r="AP13"/>
  <c r="AK13"/>
  <c r="AF13"/>
  <c r="AA13"/>
  <c r="V13"/>
  <c r="Q13"/>
  <c r="L13"/>
  <c r="G13"/>
  <c r="CX13" s="1"/>
  <c r="CD12"/>
  <c r="BY12"/>
  <c r="BT12"/>
  <c r="BO12"/>
  <c r="BJ12"/>
  <c r="BE12"/>
  <c r="AZ12"/>
  <c r="AU12"/>
  <c r="AP12"/>
  <c r="AK12"/>
  <c r="AF12"/>
  <c r="AA12"/>
  <c r="V12"/>
  <c r="Q12"/>
  <c r="L12"/>
  <c r="CX12" s="1"/>
  <c r="G12"/>
  <c r="CW12" s="1"/>
  <c r="CD11"/>
  <c r="BY11"/>
  <c r="BT11"/>
  <c r="BO11"/>
  <c r="BJ11"/>
  <c r="BE11"/>
  <c r="AZ11"/>
  <c r="AU11"/>
  <c r="AP11"/>
  <c r="AK11"/>
  <c r="AF11"/>
  <c r="AA11"/>
  <c r="V11"/>
  <c r="Q11"/>
  <c r="L11"/>
  <c r="G11"/>
  <c r="CX11" s="1"/>
  <c r="CD10"/>
  <c r="BY10"/>
  <c r="BT10"/>
  <c r="BO10"/>
  <c r="BJ10"/>
  <c r="BE10"/>
  <c r="AZ10"/>
  <c r="AU10"/>
  <c r="AP10"/>
  <c r="AK10"/>
  <c r="AF10"/>
  <c r="AA10"/>
  <c r="V10"/>
  <c r="Q10"/>
  <c r="L10"/>
  <c r="G10"/>
  <c r="X42" i="10"/>
  <c r="V42"/>
  <c r="T42"/>
  <c r="R42"/>
  <c r="X41"/>
  <c r="V41"/>
  <c r="T41"/>
  <c r="R41"/>
  <c r="X40"/>
  <c r="T40"/>
  <c r="R40"/>
  <c r="CC36"/>
  <c r="CB34"/>
  <c r="CA36"/>
  <c r="BZ34"/>
  <c r="BX34"/>
  <c r="BW36"/>
  <c r="BV34"/>
  <c r="BU36"/>
  <c r="BN36"/>
  <c r="BM34"/>
  <c r="BL36"/>
  <c r="BK34"/>
  <c r="BI34"/>
  <c r="BH36"/>
  <c r="BG34"/>
  <c r="BF36"/>
  <c r="BD36"/>
  <c r="BC34"/>
  <c r="BB36"/>
  <c r="BA34"/>
  <c r="AY34"/>
  <c r="AX36"/>
  <c r="AW34"/>
  <c r="AV36"/>
  <c r="AT36"/>
  <c r="AS34"/>
  <c r="AR36"/>
  <c r="AQ34"/>
  <c r="AO34"/>
  <c r="AN36"/>
  <c r="AM34"/>
  <c r="AL36"/>
  <c r="AJ36"/>
  <c r="AI34"/>
  <c r="AH36"/>
  <c r="AG34"/>
  <c r="AE34"/>
  <c r="AD36"/>
  <c r="AC34"/>
  <c r="AB36"/>
  <c r="Z36"/>
  <c r="Y34"/>
  <c r="X36"/>
  <c r="W34"/>
  <c r="U34"/>
  <c r="T36"/>
  <c r="S34"/>
  <c r="R36"/>
  <c r="P36"/>
  <c r="O34"/>
  <c r="N36"/>
  <c r="M34"/>
  <c r="K34"/>
  <c r="J36"/>
  <c r="I34"/>
  <c r="H36"/>
  <c r="X39"/>
  <c r="E34"/>
  <c r="T39"/>
  <c r="C34"/>
  <c r="CD26"/>
  <c r="BY26"/>
  <c r="BT26"/>
  <c r="BO26"/>
  <c r="BJ26"/>
  <c r="BE26"/>
  <c r="AZ26"/>
  <c r="AU26"/>
  <c r="AP26"/>
  <c r="AK26"/>
  <c r="AF26"/>
  <c r="AA26"/>
  <c r="V26"/>
  <c r="Q26"/>
  <c r="L26"/>
  <c r="G26"/>
  <c r="CW26" s="1"/>
  <c r="CD25"/>
  <c r="BY25"/>
  <c r="BT25"/>
  <c r="BO25"/>
  <c r="BJ25"/>
  <c r="BE25"/>
  <c r="AZ25"/>
  <c r="AU25"/>
  <c r="AP25"/>
  <c r="AK25"/>
  <c r="AF25"/>
  <c r="AA25"/>
  <c r="V25"/>
  <c r="Q25"/>
  <c r="L25"/>
  <c r="G25"/>
  <c r="CX25" s="1"/>
  <c r="CD24"/>
  <c r="BY24"/>
  <c r="BT24"/>
  <c r="BO24"/>
  <c r="BJ24"/>
  <c r="BE24"/>
  <c r="AZ24"/>
  <c r="AU24"/>
  <c r="AP24"/>
  <c r="AK24"/>
  <c r="AF24"/>
  <c r="AA24"/>
  <c r="V24"/>
  <c r="Q24"/>
  <c r="L24"/>
  <c r="G24"/>
  <c r="CW24" s="1"/>
  <c r="CD23"/>
  <c r="BY23"/>
  <c r="BT23"/>
  <c r="BO23"/>
  <c r="BJ23"/>
  <c r="BE23"/>
  <c r="AZ23"/>
  <c r="AU23"/>
  <c r="AP23"/>
  <c r="AK23"/>
  <c r="AF23"/>
  <c r="AA23"/>
  <c r="V23"/>
  <c r="Q23"/>
  <c r="L23"/>
  <c r="G23"/>
  <c r="CX23" s="1"/>
  <c r="CD22"/>
  <c r="BY22"/>
  <c r="BT22"/>
  <c r="BO22"/>
  <c r="BJ22"/>
  <c r="BE22"/>
  <c r="AZ22"/>
  <c r="AU22"/>
  <c r="AP22"/>
  <c r="AK22"/>
  <c r="AF22"/>
  <c r="AA22"/>
  <c r="V22"/>
  <c r="Q22"/>
  <c r="L22"/>
  <c r="G22"/>
  <c r="CW22" s="1"/>
  <c r="CD21"/>
  <c r="BY21"/>
  <c r="BT21"/>
  <c r="BO21"/>
  <c r="BJ21"/>
  <c r="BE21"/>
  <c r="AZ21"/>
  <c r="AU21"/>
  <c r="AP21"/>
  <c r="AK21"/>
  <c r="AF21"/>
  <c r="AA21"/>
  <c r="V21"/>
  <c r="Q21"/>
  <c r="L21"/>
  <c r="G21"/>
  <c r="CX21" s="1"/>
  <c r="CD20"/>
  <c r="BY20"/>
  <c r="BT20"/>
  <c r="BO20"/>
  <c r="BJ20"/>
  <c r="BE20"/>
  <c r="AZ20"/>
  <c r="AU20"/>
  <c r="AP20"/>
  <c r="AK20"/>
  <c r="AF20"/>
  <c r="AA20"/>
  <c r="V20"/>
  <c r="Q20"/>
  <c r="L20"/>
  <c r="G20"/>
  <c r="CW20" s="1"/>
  <c r="CD19"/>
  <c r="BY19"/>
  <c r="BT19"/>
  <c r="BO19"/>
  <c r="BJ19"/>
  <c r="BE19"/>
  <c r="AZ19"/>
  <c r="AU19"/>
  <c r="AP19"/>
  <c r="AK19"/>
  <c r="AF19"/>
  <c r="AA19"/>
  <c r="V19"/>
  <c r="Q19"/>
  <c r="L19"/>
  <c r="G19"/>
  <c r="CX19" s="1"/>
  <c r="CD18"/>
  <c r="BY18"/>
  <c r="BT18"/>
  <c r="BO18"/>
  <c r="BJ18"/>
  <c r="BE18"/>
  <c r="AZ18"/>
  <c r="AU18"/>
  <c r="AP18"/>
  <c r="AK18"/>
  <c r="AF18"/>
  <c r="AA18"/>
  <c r="V18"/>
  <c r="Q18"/>
  <c r="L18"/>
  <c r="G18"/>
  <c r="CW18" s="1"/>
  <c r="CD17"/>
  <c r="BY17"/>
  <c r="BT17"/>
  <c r="BO17"/>
  <c r="BJ17"/>
  <c r="BE17"/>
  <c r="AZ17"/>
  <c r="AU17"/>
  <c r="AP17"/>
  <c r="AK17"/>
  <c r="AF17"/>
  <c r="AA17"/>
  <c r="V17"/>
  <c r="Q17"/>
  <c r="L17"/>
  <c r="G17"/>
  <c r="CX17" s="1"/>
  <c r="CD16"/>
  <c r="BY16"/>
  <c r="BT16"/>
  <c r="BO16"/>
  <c r="BJ16"/>
  <c r="BE16"/>
  <c r="AZ16"/>
  <c r="AU16"/>
  <c r="AP16"/>
  <c r="AK16"/>
  <c r="AF16"/>
  <c r="AA16"/>
  <c r="V16"/>
  <c r="Q16"/>
  <c r="L16"/>
  <c r="CJ16" s="1"/>
  <c r="G16"/>
  <c r="CD15"/>
  <c r="BY15"/>
  <c r="BT15"/>
  <c r="BO15"/>
  <c r="BJ15"/>
  <c r="BE15"/>
  <c r="AZ15"/>
  <c r="AU15"/>
  <c r="AP15"/>
  <c r="AK15"/>
  <c r="AF15"/>
  <c r="AA15"/>
  <c r="V15"/>
  <c r="Q15"/>
  <c r="L15"/>
  <c r="G15"/>
  <c r="CX15" s="1"/>
  <c r="CD14"/>
  <c r="BY14"/>
  <c r="BT14"/>
  <c r="BO14"/>
  <c r="BJ14"/>
  <c r="BE14"/>
  <c r="AZ14"/>
  <c r="AU14"/>
  <c r="AP14"/>
  <c r="AK14"/>
  <c r="AF14"/>
  <c r="AA14"/>
  <c r="V14"/>
  <c r="Q14"/>
  <c r="L14"/>
  <c r="CX14" s="1"/>
  <c r="G14"/>
  <c r="CW14" s="1"/>
  <c r="CD13"/>
  <c r="BY13"/>
  <c r="BT13"/>
  <c r="BO13"/>
  <c r="BJ13"/>
  <c r="BE13"/>
  <c r="AZ13"/>
  <c r="AU13"/>
  <c r="AP13"/>
  <c r="AK13"/>
  <c r="AF13"/>
  <c r="AA13"/>
  <c r="V13"/>
  <c r="Q13"/>
  <c r="L13"/>
  <c r="G13"/>
  <c r="CX13" s="1"/>
  <c r="CD12"/>
  <c r="BY12"/>
  <c r="BT12"/>
  <c r="BO12"/>
  <c r="BJ12"/>
  <c r="BE12"/>
  <c r="AZ12"/>
  <c r="AU12"/>
  <c r="AP12"/>
  <c r="AK12"/>
  <c r="AF12"/>
  <c r="AA12"/>
  <c r="V12"/>
  <c r="Q12"/>
  <c r="L12"/>
  <c r="CX12" s="1"/>
  <c r="G12"/>
  <c r="CW12" s="1"/>
  <c r="CD11"/>
  <c r="BY11"/>
  <c r="BT11"/>
  <c r="BO11"/>
  <c r="BJ11"/>
  <c r="BE11"/>
  <c r="AZ11"/>
  <c r="AU11"/>
  <c r="AP11"/>
  <c r="AK11"/>
  <c r="AF11"/>
  <c r="AA11"/>
  <c r="V11"/>
  <c r="Q11"/>
  <c r="L11"/>
  <c r="G11"/>
  <c r="CX11" s="1"/>
  <c r="CD10"/>
  <c r="BY10"/>
  <c r="BT10"/>
  <c r="BO10"/>
  <c r="BJ10"/>
  <c r="BE10"/>
  <c r="AZ10"/>
  <c r="AU10"/>
  <c r="AP10"/>
  <c r="AK10"/>
  <c r="AF10"/>
  <c r="AA10"/>
  <c r="V10"/>
  <c r="Q10"/>
  <c r="L10"/>
  <c r="G10"/>
  <c r="BT11" i="9"/>
  <c r="BT12"/>
  <c r="BT13"/>
  <c r="BT14"/>
  <c r="BT15"/>
  <c r="BT16"/>
  <c r="BT17"/>
  <c r="BT18"/>
  <c r="BT19"/>
  <c r="BT20"/>
  <c r="BT21"/>
  <c r="BT22"/>
  <c r="BT23"/>
  <c r="BT24"/>
  <c r="BT25"/>
  <c r="BT26"/>
  <c r="BT10"/>
  <c r="CC33"/>
  <c r="CB33"/>
  <c r="CA33"/>
  <c r="BZ33"/>
  <c r="BX33"/>
  <c r="BW33"/>
  <c r="BV33"/>
  <c r="BU33"/>
  <c r="BN33"/>
  <c r="BM33"/>
  <c r="BL33"/>
  <c r="BK33"/>
  <c r="BI33"/>
  <c r="BH33"/>
  <c r="BG33"/>
  <c r="BF33"/>
  <c r="BD33"/>
  <c r="BC33"/>
  <c r="BB33"/>
  <c r="BA33"/>
  <c r="AY33"/>
  <c r="AX33"/>
  <c r="AW33"/>
  <c r="AV33"/>
  <c r="AT33"/>
  <c r="AS33"/>
  <c r="AR33"/>
  <c r="AQ33"/>
  <c r="AO33"/>
  <c r="AN33"/>
  <c r="AM33"/>
  <c r="AL33"/>
  <c r="AJ33"/>
  <c r="AI33"/>
  <c r="AH33"/>
  <c r="AG33"/>
  <c r="AE33"/>
  <c r="AD33"/>
  <c r="AC33"/>
  <c r="AB33"/>
  <c r="Z33"/>
  <c r="Y33"/>
  <c r="X33"/>
  <c r="W33"/>
  <c r="U33"/>
  <c r="T33"/>
  <c r="S33"/>
  <c r="R33"/>
  <c r="P33"/>
  <c r="O33"/>
  <c r="N33"/>
  <c r="M33"/>
  <c r="K33"/>
  <c r="J33"/>
  <c r="I33"/>
  <c r="H33"/>
  <c r="F33"/>
  <c r="X42" s="1"/>
  <c r="E33"/>
  <c r="V42" s="1"/>
  <c r="D33"/>
  <c r="T42" s="1"/>
  <c r="C33"/>
  <c r="R42" s="1"/>
  <c r="CC32"/>
  <c r="CB32"/>
  <c r="CA32"/>
  <c r="BZ32"/>
  <c r="BX32"/>
  <c r="BW32"/>
  <c r="BV32"/>
  <c r="BU32"/>
  <c r="BN32"/>
  <c r="BM32"/>
  <c r="BL32"/>
  <c r="BK32"/>
  <c r="BI32"/>
  <c r="BH32"/>
  <c r="BG32"/>
  <c r="BF32"/>
  <c r="BD32"/>
  <c r="BC32"/>
  <c r="BB32"/>
  <c r="BA32"/>
  <c r="AY32"/>
  <c r="AX32"/>
  <c r="AW32"/>
  <c r="AV32"/>
  <c r="AT32"/>
  <c r="AS32"/>
  <c r="AR32"/>
  <c r="AQ32"/>
  <c r="AO32"/>
  <c r="AN32"/>
  <c r="AM32"/>
  <c r="AL32"/>
  <c r="AJ32"/>
  <c r="AI32"/>
  <c r="AH32"/>
  <c r="AG32"/>
  <c r="AE32"/>
  <c r="AD32"/>
  <c r="AC32"/>
  <c r="AB32"/>
  <c r="Z32"/>
  <c r="Y32"/>
  <c r="X32"/>
  <c r="W32"/>
  <c r="U32"/>
  <c r="T32"/>
  <c r="S32"/>
  <c r="R32"/>
  <c r="P32"/>
  <c r="O32"/>
  <c r="N32"/>
  <c r="M32"/>
  <c r="K32"/>
  <c r="J32"/>
  <c r="I32"/>
  <c r="H32"/>
  <c r="F32"/>
  <c r="E32"/>
  <c r="D32"/>
  <c r="C32"/>
  <c r="CC31"/>
  <c r="CB31"/>
  <c r="CA31"/>
  <c r="BZ31"/>
  <c r="BX31"/>
  <c r="BW31"/>
  <c r="BV31"/>
  <c r="BU31"/>
  <c r="BN31"/>
  <c r="BM31"/>
  <c r="BL31"/>
  <c r="BK31"/>
  <c r="BI31"/>
  <c r="BH31"/>
  <c r="BG31"/>
  <c r="BF31"/>
  <c r="BD31"/>
  <c r="BC31"/>
  <c r="BB31"/>
  <c r="BA31"/>
  <c r="AY31"/>
  <c r="AX31"/>
  <c r="AW31"/>
  <c r="AV31"/>
  <c r="AT31"/>
  <c r="AS31"/>
  <c r="AR31"/>
  <c r="AQ31"/>
  <c r="AO31"/>
  <c r="AN31"/>
  <c r="AM31"/>
  <c r="AL31"/>
  <c r="AJ31"/>
  <c r="AI31"/>
  <c r="AH31"/>
  <c r="AG31"/>
  <c r="AE31"/>
  <c r="AD31"/>
  <c r="AC31"/>
  <c r="AB31"/>
  <c r="Z31"/>
  <c r="Y31"/>
  <c r="X31"/>
  <c r="W31"/>
  <c r="U31"/>
  <c r="T31"/>
  <c r="S31"/>
  <c r="R31"/>
  <c r="P31"/>
  <c r="O31"/>
  <c r="N31"/>
  <c r="M31"/>
  <c r="K31"/>
  <c r="J31"/>
  <c r="I31"/>
  <c r="H31"/>
  <c r="F31"/>
  <c r="E31"/>
  <c r="D31"/>
  <c r="C31"/>
  <c r="CC30"/>
  <c r="CC36" s="1"/>
  <c r="CB30"/>
  <c r="CB34" s="1"/>
  <c r="CA30"/>
  <c r="CA36" s="1"/>
  <c r="BZ30"/>
  <c r="BZ34" s="1"/>
  <c r="BX30"/>
  <c r="BX34" s="1"/>
  <c r="BW30"/>
  <c r="BW36" s="1"/>
  <c r="BV30"/>
  <c r="BV34" s="1"/>
  <c r="BU30"/>
  <c r="BU36" s="1"/>
  <c r="BN30"/>
  <c r="BN36" s="1"/>
  <c r="BM30"/>
  <c r="BM34" s="1"/>
  <c r="BL30"/>
  <c r="BL36" s="1"/>
  <c r="BK30"/>
  <c r="BK34" s="1"/>
  <c r="BI30"/>
  <c r="BI34" s="1"/>
  <c r="BH30"/>
  <c r="BH36" s="1"/>
  <c r="BG30"/>
  <c r="BG34" s="1"/>
  <c r="BF30"/>
  <c r="BF36" s="1"/>
  <c r="BD30"/>
  <c r="BD36" s="1"/>
  <c r="BC30"/>
  <c r="BC34" s="1"/>
  <c r="BB30"/>
  <c r="BB36" s="1"/>
  <c r="BA30"/>
  <c r="BA34" s="1"/>
  <c r="AY30"/>
  <c r="AY34" s="1"/>
  <c r="AX30"/>
  <c r="AX36" s="1"/>
  <c r="AW30"/>
  <c r="AW34" s="1"/>
  <c r="AV30"/>
  <c r="AV36" s="1"/>
  <c r="AT30"/>
  <c r="AT36" s="1"/>
  <c r="AS30"/>
  <c r="AS34" s="1"/>
  <c r="AR30"/>
  <c r="AR36" s="1"/>
  <c r="AQ30"/>
  <c r="AQ34" s="1"/>
  <c r="AO30"/>
  <c r="AO34" s="1"/>
  <c r="AN30"/>
  <c r="AN36" s="1"/>
  <c r="AM30"/>
  <c r="AM34" s="1"/>
  <c r="AL30"/>
  <c r="AL36" s="1"/>
  <c r="AJ30"/>
  <c r="AJ36" s="1"/>
  <c r="AI30"/>
  <c r="AI34" s="1"/>
  <c r="AH30"/>
  <c r="AH36" s="1"/>
  <c r="AG30"/>
  <c r="AG34" s="1"/>
  <c r="AE30"/>
  <c r="AE34" s="1"/>
  <c r="AD30"/>
  <c r="AD36" s="1"/>
  <c r="AC30"/>
  <c r="AC34" s="1"/>
  <c r="AB30"/>
  <c r="AB36" s="1"/>
  <c r="Z30"/>
  <c r="Z36" s="1"/>
  <c r="Y30"/>
  <c r="Y34" s="1"/>
  <c r="X30"/>
  <c r="X36" s="1"/>
  <c r="W30"/>
  <c r="W34" s="1"/>
  <c r="U30"/>
  <c r="U34" s="1"/>
  <c r="T30"/>
  <c r="T36" s="1"/>
  <c r="S30"/>
  <c r="S34" s="1"/>
  <c r="R30"/>
  <c r="R36" s="1"/>
  <c r="P30"/>
  <c r="P36" s="1"/>
  <c r="O30"/>
  <c r="O34" s="1"/>
  <c r="N30"/>
  <c r="N36" s="1"/>
  <c r="M30"/>
  <c r="M34" s="1"/>
  <c r="K30"/>
  <c r="K34" s="1"/>
  <c r="J30"/>
  <c r="J36" s="1"/>
  <c r="I30"/>
  <c r="I34" s="1"/>
  <c r="H30"/>
  <c r="H36" s="1"/>
  <c r="F30"/>
  <c r="E30"/>
  <c r="E34" s="1"/>
  <c r="D30"/>
  <c r="C30"/>
  <c r="C34" s="1"/>
  <c r="CD26"/>
  <c r="BY26"/>
  <c r="BO26"/>
  <c r="BJ26"/>
  <c r="BE26"/>
  <c r="AZ26"/>
  <c r="AU26"/>
  <c r="AP26"/>
  <c r="AK26"/>
  <c r="AF26"/>
  <c r="AA26"/>
  <c r="V26"/>
  <c r="Q26"/>
  <c r="L26"/>
  <c r="G26"/>
  <c r="CD25"/>
  <c r="BY25"/>
  <c r="BO25"/>
  <c r="BJ25"/>
  <c r="BE25"/>
  <c r="AZ25"/>
  <c r="AU25"/>
  <c r="AP25"/>
  <c r="AK25"/>
  <c r="AF25"/>
  <c r="AA25"/>
  <c r="V25"/>
  <c r="Q25"/>
  <c r="L25"/>
  <c r="G25"/>
  <c r="CD24"/>
  <c r="BY24"/>
  <c r="BO24"/>
  <c r="BJ24"/>
  <c r="BE24"/>
  <c r="AZ24"/>
  <c r="AU24"/>
  <c r="AP24"/>
  <c r="AK24"/>
  <c r="AF24"/>
  <c r="AA24"/>
  <c r="V24"/>
  <c r="Q24"/>
  <c r="L24"/>
  <c r="G24"/>
  <c r="CD23"/>
  <c r="BY23"/>
  <c r="BO23"/>
  <c r="BJ23"/>
  <c r="BE23"/>
  <c r="AZ23"/>
  <c r="AU23"/>
  <c r="AP23"/>
  <c r="AK23"/>
  <c r="AF23"/>
  <c r="AA23"/>
  <c r="V23"/>
  <c r="Q23"/>
  <c r="L23"/>
  <c r="G23"/>
  <c r="CD22"/>
  <c r="BY22"/>
  <c r="BO22"/>
  <c r="BJ22"/>
  <c r="BE22"/>
  <c r="AZ22"/>
  <c r="AU22"/>
  <c r="AP22"/>
  <c r="AK22"/>
  <c r="AF22"/>
  <c r="AA22"/>
  <c r="V22"/>
  <c r="Q22"/>
  <c r="L22"/>
  <c r="G22"/>
  <c r="CD21"/>
  <c r="BY21"/>
  <c r="BO21"/>
  <c r="BJ21"/>
  <c r="BE21"/>
  <c r="AZ21"/>
  <c r="AU21"/>
  <c r="AP21"/>
  <c r="AK21"/>
  <c r="AF21"/>
  <c r="AA21"/>
  <c r="V21"/>
  <c r="Q21"/>
  <c r="L21"/>
  <c r="G21"/>
  <c r="CD20"/>
  <c r="BY20"/>
  <c r="BO20"/>
  <c r="BJ20"/>
  <c r="BE20"/>
  <c r="AZ20"/>
  <c r="AU20"/>
  <c r="AP20"/>
  <c r="AK20"/>
  <c r="AF20"/>
  <c r="AA20"/>
  <c r="V20"/>
  <c r="Q20"/>
  <c r="L20"/>
  <c r="G20"/>
  <c r="CD19"/>
  <c r="BY19"/>
  <c r="BO19"/>
  <c r="BJ19"/>
  <c r="BE19"/>
  <c r="AZ19"/>
  <c r="AU19"/>
  <c r="AP19"/>
  <c r="AK19"/>
  <c r="AF19"/>
  <c r="AA19"/>
  <c r="V19"/>
  <c r="Q19"/>
  <c r="L19"/>
  <c r="G19"/>
  <c r="CD18"/>
  <c r="BY18"/>
  <c r="BO18"/>
  <c r="BJ18"/>
  <c r="BE18"/>
  <c r="AZ18"/>
  <c r="AU18"/>
  <c r="AP18"/>
  <c r="AK18"/>
  <c r="AF18"/>
  <c r="AA18"/>
  <c r="V18"/>
  <c r="Q18"/>
  <c r="L18"/>
  <c r="G18"/>
  <c r="CD17"/>
  <c r="BY17"/>
  <c r="BO17"/>
  <c r="BJ17"/>
  <c r="BE17"/>
  <c r="AZ17"/>
  <c r="AU17"/>
  <c r="AP17"/>
  <c r="AK17"/>
  <c r="AF17"/>
  <c r="AA17"/>
  <c r="V17"/>
  <c r="Q17"/>
  <c r="L17"/>
  <c r="G17"/>
  <c r="CD16"/>
  <c r="BY16"/>
  <c r="BO16"/>
  <c r="BJ16"/>
  <c r="BE16"/>
  <c r="AZ16"/>
  <c r="AU16"/>
  <c r="AP16"/>
  <c r="AK16"/>
  <c r="AF16"/>
  <c r="AA16"/>
  <c r="V16"/>
  <c r="Q16"/>
  <c r="L16"/>
  <c r="G16"/>
  <c r="CD15"/>
  <c r="BY15"/>
  <c r="BO15"/>
  <c r="BJ15"/>
  <c r="BE15"/>
  <c r="AZ15"/>
  <c r="AU15"/>
  <c r="AP15"/>
  <c r="AK15"/>
  <c r="AF15"/>
  <c r="AA15"/>
  <c r="V15"/>
  <c r="Q15"/>
  <c r="L15"/>
  <c r="G15"/>
  <c r="CD14"/>
  <c r="BY14"/>
  <c r="BO14"/>
  <c r="BJ14"/>
  <c r="BE14"/>
  <c r="AZ14"/>
  <c r="AU14"/>
  <c r="AP14"/>
  <c r="AK14"/>
  <c r="AF14"/>
  <c r="AA14"/>
  <c r="V14"/>
  <c r="Q14"/>
  <c r="L14"/>
  <c r="G14"/>
  <c r="CD13"/>
  <c r="BY13"/>
  <c r="BO13"/>
  <c r="BJ13"/>
  <c r="BE13"/>
  <c r="AZ13"/>
  <c r="AU13"/>
  <c r="AP13"/>
  <c r="AK13"/>
  <c r="AF13"/>
  <c r="AA13"/>
  <c r="V13"/>
  <c r="Q13"/>
  <c r="L13"/>
  <c r="G13"/>
  <c r="CW13" s="1"/>
  <c r="CD12"/>
  <c r="BY12"/>
  <c r="BO12"/>
  <c r="BJ12"/>
  <c r="BE12"/>
  <c r="AZ12"/>
  <c r="AU12"/>
  <c r="AP12"/>
  <c r="AK12"/>
  <c r="AF12"/>
  <c r="AA12"/>
  <c r="V12"/>
  <c r="Q12"/>
  <c r="L12"/>
  <c r="G12"/>
  <c r="CD11"/>
  <c r="BY11"/>
  <c r="BO11"/>
  <c r="BJ11"/>
  <c r="BE11"/>
  <c r="AZ11"/>
  <c r="AU11"/>
  <c r="AP11"/>
  <c r="AK11"/>
  <c r="AF11"/>
  <c r="AA11"/>
  <c r="V11"/>
  <c r="Q11"/>
  <c r="L11"/>
  <c r="G11"/>
  <c r="CW11" s="1"/>
  <c r="CD10"/>
  <c r="BY10"/>
  <c r="BY32" s="1"/>
  <c r="BO10"/>
  <c r="BJ10"/>
  <c r="BE10"/>
  <c r="AZ10"/>
  <c r="AZ32" s="1"/>
  <c r="AU10"/>
  <c r="AP10"/>
  <c r="AK10"/>
  <c r="AF10"/>
  <c r="AF32" s="1"/>
  <c r="AA10"/>
  <c r="V10"/>
  <c r="Q10"/>
  <c r="L10"/>
  <c r="L32" s="1"/>
  <c r="G10"/>
  <c r="CO25" i="4"/>
  <c r="CX24"/>
  <c r="CX23"/>
  <c r="CX22"/>
  <c r="CX21"/>
  <c r="CX20"/>
  <c r="CX19"/>
  <c r="CX18"/>
  <c r="CX17"/>
  <c r="CX16"/>
  <c r="CX15"/>
  <c r="CX14"/>
  <c r="CX13"/>
  <c r="CX12"/>
  <c r="CX11"/>
  <c r="CX10"/>
  <c r="CW24"/>
  <c r="CW23"/>
  <c r="CW22"/>
  <c r="CW21"/>
  <c r="CW20"/>
  <c r="CW19"/>
  <c r="CW18"/>
  <c r="CW17"/>
  <c r="CW16"/>
  <c r="CW15"/>
  <c r="CW14"/>
  <c r="CW13"/>
  <c r="CW12"/>
  <c r="CW11"/>
  <c r="CW10"/>
  <c r="CV24"/>
  <c r="CV23"/>
  <c r="CV22"/>
  <c r="CV21"/>
  <c r="CV20"/>
  <c r="CV19"/>
  <c r="CV18"/>
  <c r="CV17"/>
  <c r="CV16"/>
  <c r="CV15"/>
  <c r="CV14"/>
  <c r="CV13"/>
  <c r="CV12"/>
  <c r="CV11"/>
  <c r="CV10"/>
  <c r="CU24"/>
  <c r="CU23"/>
  <c r="CU22"/>
  <c r="CU21"/>
  <c r="CU20"/>
  <c r="CU19"/>
  <c r="CU18"/>
  <c r="CU17"/>
  <c r="CU16"/>
  <c r="CU15"/>
  <c r="CU14"/>
  <c r="CU13"/>
  <c r="CU12"/>
  <c r="CU11"/>
  <c r="CU10"/>
  <c r="CT24"/>
  <c r="CT23"/>
  <c r="CT22"/>
  <c r="CT21"/>
  <c r="CT20"/>
  <c r="CT19"/>
  <c r="CT18"/>
  <c r="CT17"/>
  <c r="CT16"/>
  <c r="CT15"/>
  <c r="CT14"/>
  <c r="CT13"/>
  <c r="CT12"/>
  <c r="CT11"/>
  <c r="CT10"/>
  <c r="BY33"/>
  <c r="D33"/>
  <c r="E33"/>
  <c r="F33"/>
  <c r="H33"/>
  <c r="H34" s="1"/>
  <c r="I33"/>
  <c r="J33"/>
  <c r="K33"/>
  <c r="M33"/>
  <c r="N33"/>
  <c r="O33"/>
  <c r="P33"/>
  <c r="R33"/>
  <c r="S33"/>
  <c r="T33"/>
  <c r="U33"/>
  <c r="W33"/>
  <c r="X33"/>
  <c r="Y33"/>
  <c r="Z33"/>
  <c r="AB33"/>
  <c r="AC33"/>
  <c r="AD33"/>
  <c r="AE33"/>
  <c r="AG33"/>
  <c r="AH33"/>
  <c r="AI33"/>
  <c r="AJ33"/>
  <c r="AL33"/>
  <c r="AM33"/>
  <c r="AN33"/>
  <c r="AO33"/>
  <c r="AQ33"/>
  <c r="AR33"/>
  <c r="AS33"/>
  <c r="AT33"/>
  <c r="AV33"/>
  <c r="AW33"/>
  <c r="AX33"/>
  <c r="AY33"/>
  <c r="BA33"/>
  <c r="BB33"/>
  <c r="BC33"/>
  <c r="BD33"/>
  <c r="BF33"/>
  <c r="BG33"/>
  <c r="BH33"/>
  <c r="BI33"/>
  <c r="BK33"/>
  <c r="BL33"/>
  <c r="BM33"/>
  <c r="BN33"/>
  <c r="BP33"/>
  <c r="BQ33"/>
  <c r="BR33"/>
  <c r="BS33"/>
  <c r="BU33"/>
  <c r="BV33"/>
  <c r="BW33"/>
  <c r="BX33"/>
  <c r="D32"/>
  <c r="E32"/>
  <c r="F32"/>
  <c r="H32"/>
  <c r="I32"/>
  <c r="J32"/>
  <c r="K32"/>
  <c r="M32"/>
  <c r="N32"/>
  <c r="O32"/>
  <c r="P32"/>
  <c r="R32"/>
  <c r="S32"/>
  <c r="T32"/>
  <c r="U32"/>
  <c r="W32"/>
  <c r="X32"/>
  <c r="Y32"/>
  <c r="Z32"/>
  <c r="AB32"/>
  <c r="AC32"/>
  <c r="AD32"/>
  <c r="AE32"/>
  <c r="AG32"/>
  <c r="AH32"/>
  <c r="AI32"/>
  <c r="AJ32"/>
  <c r="AL32"/>
  <c r="AM32"/>
  <c r="AN32"/>
  <c r="AO32"/>
  <c r="AQ32"/>
  <c r="AR32"/>
  <c r="AS32"/>
  <c r="AT32"/>
  <c r="AV32"/>
  <c r="AW32"/>
  <c r="AX32"/>
  <c r="AY32"/>
  <c r="BA32"/>
  <c r="BB32"/>
  <c r="BC32"/>
  <c r="BD32"/>
  <c r="BF32"/>
  <c r="BG32"/>
  <c r="BH32"/>
  <c r="BI32"/>
  <c r="BK32"/>
  <c r="BL32"/>
  <c r="BM32"/>
  <c r="BN32"/>
  <c r="BP32"/>
  <c r="BQ32"/>
  <c r="BR32"/>
  <c r="BS32"/>
  <c r="BU32"/>
  <c r="BV32"/>
  <c r="BW32"/>
  <c r="BX32"/>
  <c r="BY32"/>
  <c r="D31"/>
  <c r="E31"/>
  <c r="F31"/>
  <c r="H31"/>
  <c r="I31"/>
  <c r="J31"/>
  <c r="K31"/>
  <c r="M31"/>
  <c r="N31"/>
  <c r="O31"/>
  <c r="P31"/>
  <c r="R31"/>
  <c r="S31"/>
  <c r="T31"/>
  <c r="U31"/>
  <c r="W31"/>
  <c r="X31"/>
  <c r="Y31"/>
  <c r="Z31"/>
  <c r="AB31"/>
  <c r="AC31"/>
  <c r="AD31"/>
  <c r="AE31"/>
  <c r="AG31"/>
  <c r="AH31"/>
  <c r="AI31"/>
  <c r="AJ31"/>
  <c r="AL31"/>
  <c r="AM31"/>
  <c r="AN31"/>
  <c r="AO31"/>
  <c r="AQ31"/>
  <c r="AR31"/>
  <c r="AS31"/>
  <c r="AT31"/>
  <c r="AV31"/>
  <c r="AW31"/>
  <c r="AX31"/>
  <c r="AY31"/>
  <c r="BA31"/>
  <c r="BB31"/>
  <c r="BC31"/>
  <c r="BD31"/>
  <c r="BF31"/>
  <c r="BG31"/>
  <c r="BH31"/>
  <c r="BI31"/>
  <c r="BK31"/>
  <c r="BL31"/>
  <c r="BM31"/>
  <c r="BN31"/>
  <c r="BP31"/>
  <c r="BQ31"/>
  <c r="BR31"/>
  <c r="BS31"/>
  <c r="BU31"/>
  <c r="BV31"/>
  <c r="BW31"/>
  <c r="BX31"/>
  <c r="BY31"/>
  <c r="AB30"/>
  <c r="AC30"/>
  <c r="AD30"/>
  <c r="AD34" s="1"/>
  <c r="AE30"/>
  <c r="AG30"/>
  <c r="AH30"/>
  <c r="AI30"/>
  <c r="AJ30"/>
  <c r="AL30"/>
  <c r="AL34" s="1"/>
  <c r="AM30"/>
  <c r="AN30"/>
  <c r="AN34" s="1"/>
  <c r="AO30"/>
  <c r="AQ30"/>
  <c r="AR30"/>
  <c r="AS30"/>
  <c r="AT30"/>
  <c r="AV30"/>
  <c r="AV34" s="1"/>
  <c r="AW30"/>
  <c r="AX30"/>
  <c r="AX34" s="1"/>
  <c r="AY30"/>
  <c r="BA30"/>
  <c r="BB30"/>
  <c r="BC30"/>
  <c r="BD30"/>
  <c r="BF30"/>
  <c r="BF34" s="1"/>
  <c r="BG30"/>
  <c r="BH30"/>
  <c r="BH34" s="1"/>
  <c r="BI30"/>
  <c r="BK30"/>
  <c r="BL30"/>
  <c r="BM30"/>
  <c r="BN30"/>
  <c r="BP30"/>
  <c r="BP34" s="1"/>
  <c r="BQ30"/>
  <c r="BR30"/>
  <c r="BR34" s="1"/>
  <c r="BS30"/>
  <c r="BU30"/>
  <c r="BV30"/>
  <c r="BW30"/>
  <c r="BX30"/>
  <c r="BY30"/>
  <c r="D30"/>
  <c r="E30"/>
  <c r="F30"/>
  <c r="H30"/>
  <c r="I30"/>
  <c r="J30"/>
  <c r="K30"/>
  <c r="M30"/>
  <c r="N30"/>
  <c r="O30"/>
  <c r="P30"/>
  <c r="Q30"/>
  <c r="R30"/>
  <c r="S30"/>
  <c r="T30"/>
  <c r="U30"/>
  <c r="W30"/>
  <c r="X30"/>
  <c r="Y30"/>
  <c r="Z30"/>
  <c r="C33"/>
  <c r="C32"/>
  <c r="C31"/>
  <c r="C30"/>
  <c r="BY26"/>
  <c r="BT26"/>
  <c r="BT31" s="1"/>
  <c r="BO26"/>
  <c r="BJ26"/>
  <c r="BE26"/>
  <c r="AZ26"/>
  <c r="AU26"/>
  <c r="AU33" s="1"/>
  <c r="AP26"/>
  <c r="AK26"/>
  <c r="AF26"/>
  <c r="AA26"/>
  <c r="V26"/>
  <c r="V31" s="1"/>
  <c r="Q26"/>
  <c r="Q32" s="1"/>
  <c r="L26"/>
  <c r="G26"/>
  <c r="CS26" s="1"/>
  <c r="BY34"/>
  <c r="BX34"/>
  <c r="BW34"/>
  <c r="BV34"/>
  <c r="BS34"/>
  <c r="BQ34"/>
  <c r="BN34"/>
  <c r="BM34"/>
  <c r="BL34"/>
  <c r="BI34"/>
  <c r="BG34"/>
  <c r="BD34"/>
  <c r="BC34"/>
  <c r="BB34"/>
  <c r="AY34"/>
  <c r="AW34"/>
  <c r="AT34"/>
  <c r="AS34"/>
  <c r="AR34"/>
  <c r="AO34"/>
  <c r="AM34"/>
  <c r="AJ34"/>
  <c r="AI34"/>
  <c r="AH34"/>
  <c r="AE34"/>
  <c r="AC34"/>
  <c r="Z34"/>
  <c r="Y34"/>
  <c r="X34"/>
  <c r="U34"/>
  <c r="T34"/>
  <c r="S34"/>
  <c r="P34"/>
  <c r="O34"/>
  <c r="N34"/>
  <c r="K34"/>
  <c r="J34"/>
  <c r="I34"/>
  <c r="F34"/>
  <c r="E34"/>
  <c r="D34"/>
  <c r="BU34"/>
  <c r="BK34"/>
  <c r="BA34"/>
  <c r="AQ34"/>
  <c r="AG34"/>
  <c r="W34"/>
  <c r="R34"/>
  <c r="M34"/>
  <c r="C34"/>
  <c r="H31" i="13" l="1"/>
  <c r="H30"/>
  <c r="H33"/>
  <c r="H32"/>
  <c r="N31"/>
  <c r="N30"/>
  <c r="N33"/>
  <c r="N32"/>
  <c r="T31"/>
  <c r="T30"/>
  <c r="T33"/>
  <c r="T32"/>
  <c r="Z31"/>
  <c r="Z30"/>
  <c r="Z33"/>
  <c r="Z32"/>
  <c r="AF31"/>
  <c r="AF30"/>
  <c r="AF33"/>
  <c r="AF32"/>
  <c r="AL31"/>
  <c r="AL30"/>
  <c r="AL33"/>
  <c r="AL32"/>
  <c r="AR31"/>
  <c r="AR30"/>
  <c r="AR33"/>
  <c r="AR32"/>
  <c r="AX31"/>
  <c r="AX30"/>
  <c r="AX33"/>
  <c r="AX32"/>
  <c r="BJ11"/>
  <c r="BH11"/>
  <c r="BF11"/>
  <c r="BD11"/>
  <c r="BB11"/>
  <c r="AZ11"/>
  <c r="E31"/>
  <c r="E30"/>
  <c r="K31"/>
  <c r="K30"/>
  <c r="Q31"/>
  <c r="Q30"/>
  <c r="W31"/>
  <c r="W30"/>
  <c r="AC31"/>
  <c r="AC30"/>
  <c r="AI31"/>
  <c r="AI30"/>
  <c r="AO31"/>
  <c r="AO30"/>
  <c r="AU31"/>
  <c r="AU30"/>
  <c r="BJ15"/>
  <c r="BH15"/>
  <c r="BF15"/>
  <c r="BD15"/>
  <c r="BB15"/>
  <c r="AZ15"/>
  <c r="BJ19"/>
  <c r="BH19"/>
  <c r="BF19"/>
  <c r="BD19"/>
  <c r="BB19"/>
  <c r="AZ19"/>
  <c r="BB10"/>
  <c r="BF10"/>
  <c r="BJ10"/>
  <c r="AY11"/>
  <c r="BC11"/>
  <c r="BG11"/>
  <c r="BB14"/>
  <c r="BF14"/>
  <c r="BJ14"/>
  <c r="AY15"/>
  <c r="BC15"/>
  <c r="BG15"/>
  <c r="BB18"/>
  <c r="BF18"/>
  <c r="BJ18"/>
  <c r="AY19"/>
  <c r="BC19"/>
  <c r="BG19"/>
  <c r="BJ13"/>
  <c r="BH13"/>
  <c r="BF13"/>
  <c r="BD13"/>
  <c r="BM13" s="1"/>
  <c r="BB13"/>
  <c r="AZ13"/>
  <c r="BJ17"/>
  <c r="BH17"/>
  <c r="BF17"/>
  <c r="BD17"/>
  <c r="BM17" s="1"/>
  <c r="BB17"/>
  <c r="AZ17"/>
  <c r="E33"/>
  <c r="K33"/>
  <c r="Q33"/>
  <c r="W33"/>
  <c r="AC33"/>
  <c r="AI33"/>
  <c r="AO33"/>
  <c r="AU33"/>
  <c r="AZ10"/>
  <c r="BD10"/>
  <c r="BH10"/>
  <c r="BA11"/>
  <c r="BM11" s="1"/>
  <c r="BE11"/>
  <c r="BI11"/>
  <c r="BB12"/>
  <c r="BF12"/>
  <c r="AY13"/>
  <c r="BK13" s="1"/>
  <c r="BC13"/>
  <c r="BG13"/>
  <c r="BI14"/>
  <c r="AZ14"/>
  <c r="BD14"/>
  <c r="BA15"/>
  <c r="BM15" s="1"/>
  <c r="BE15"/>
  <c r="BI15"/>
  <c r="BB16"/>
  <c r="BF16"/>
  <c r="AY17"/>
  <c r="BK17" s="1"/>
  <c r="BC17"/>
  <c r="BG17"/>
  <c r="BI18"/>
  <c r="AZ18"/>
  <c r="BD18"/>
  <c r="BA19"/>
  <c r="BM19" s="1"/>
  <c r="BE19"/>
  <c r="BI19"/>
  <c r="AZ20"/>
  <c r="BB20"/>
  <c r="BD20"/>
  <c r="BF20"/>
  <c r="BH20"/>
  <c r="D34"/>
  <c r="F34"/>
  <c r="R39"/>
  <c r="C44" s="1"/>
  <c r="AY10"/>
  <c r="BA10"/>
  <c r="BC10"/>
  <c r="BE10"/>
  <c r="BG10"/>
  <c r="BI10"/>
  <c r="AY12"/>
  <c r="BA12"/>
  <c r="BC12"/>
  <c r="BL12" s="1"/>
  <c r="BE12"/>
  <c r="BG12"/>
  <c r="AY14"/>
  <c r="BA14"/>
  <c r="BC14"/>
  <c r="BE14"/>
  <c r="BG14"/>
  <c r="AY16"/>
  <c r="BA16"/>
  <c r="BC16"/>
  <c r="BL16" s="1"/>
  <c r="BE16"/>
  <c r="BG16"/>
  <c r="AY18"/>
  <c r="BA18"/>
  <c r="BC18"/>
  <c r="BE18"/>
  <c r="BG18"/>
  <c r="AY20"/>
  <c r="BA20"/>
  <c r="BC20"/>
  <c r="BE20"/>
  <c r="BG20"/>
  <c r="E32"/>
  <c r="K32"/>
  <c r="Q32"/>
  <c r="W32"/>
  <c r="AC32"/>
  <c r="AI32"/>
  <c r="AO32"/>
  <c r="AU32"/>
  <c r="C34"/>
  <c r="G34"/>
  <c r="I34"/>
  <c r="M34"/>
  <c r="O34"/>
  <c r="S34"/>
  <c r="U34"/>
  <c r="Y34"/>
  <c r="AA34"/>
  <c r="AE34"/>
  <c r="AG34"/>
  <c r="AK34"/>
  <c r="AM34"/>
  <c r="AQ34"/>
  <c r="AS34"/>
  <c r="AW34"/>
  <c r="BI20" i="12"/>
  <c r="BH19"/>
  <c r="BI18"/>
  <c r="BH17"/>
  <c r="BI16"/>
  <c r="BH15"/>
  <c r="BI14"/>
  <c r="BH13"/>
  <c r="BI12"/>
  <c r="BH11"/>
  <c r="AU33"/>
  <c r="AO33"/>
  <c r="AI33"/>
  <c r="AC33"/>
  <c r="W33"/>
  <c r="Q33"/>
  <c r="K33"/>
  <c r="E33"/>
  <c r="BB13"/>
  <c r="BB11"/>
  <c r="AX32"/>
  <c r="AR32"/>
  <c r="AL32"/>
  <c r="AF32"/>
  <c r="Z32"/>
  <c r="T32"/>
  <c r="N32"/>
  <c r="H32"/>
  <c r="AY10"/>
  <c r="BB20"/>
  <c r="BB18"/>
  <c r="BB16"/>
  <c r="BB14"/>
  <c r="BB12"/>
  <c r="BC10"/>
  <c r="BD20"/>
  <c r="BD18"/>
  <c r="BD16"/>
  <c r="BD14"/>
  <c r="BD12"/>
  <c r="BC20"/>
  <c r="BC18"/>
  <c r="BC16"/>
  <c r="BC14"/>
  <c r="BC12"/>
  <c r="AZ10"/>
  <c r="AY19"/>
  <c r="AY17"/>
  <c r="AY15"/>
  <c r="AY13"/>
  <c r="AY11"/>
  <c r="AZ18"/>
  <c r="AZ16"/>
  <c r="AZ14"/>
  <c r="AZ12"/>
  <c r="AZ20"/>
  <c r="BA19"/>
  <c r="BA17"/>
  <c r="BA15"/>
  <c r="BA13"/>
  <c r="BA11"/>
  <c r="BE19"/>
  <c r="BE17"/>
  <c r="BE15"/>
  <c r="BE13"/>
  <c r="BE11"/>
  <c r="BF19"/>
  <c r="BF17"/>
  <c r="BF15"/>
  <c r="BF13"/>
  <c r="BF11"/>
  <c r="BG20"/>
  <c r="BG18"/>
  <c r="BG16"/>
  <c r="BG14"/>
  <c r="BG12"/>
  <c r="BG10"/>
  <c r="BJ20"/>
  <c r="BJ18"/>
  <c r="BJ16"/>
  <c r="BJ14"/>
  <c r="BJ12"/>
  <c r="BE10"/>
  <c r="BH20"/>
  <c r="BH18"/>
  <c r="BH16"/>
  <c r="BH14"/>
  <c r="BH12"/>
  <c r="BI10"/>
  <c r="BI19"/>
  <c r="BI17"/>
  <c r="BI15"/>
  <c r="BI13"/>
  <c r="BI11"/>
  <c r="AR30"/>
  <c r="AL30"/>
  <c r="AF30"/>
  <c r="Z30"/>
  <c r="T30"/>
  <c r="N30"/>
  <c r="H30"/>
  <c r="AX31"/>
  <c r="AR31"/>
  <c r="AL31"/>
  <c r="AF31"/>
  <c r="Z31"/>
  <c r="T31"/>
  <c r="N31"/>
  <c r="H31"/>
  <c r="AU32"/>
  <c r="AO32"/>
  <c r="AI32"/>
  <c r="AC32"/>
  <c r="W32"/>
  <c r="Q32"/>
  <c r="K32"/>
  <c r="E32"/>
  <c r="AX33"/>
  <c r="AR33"/>
  <c r="AL33"/>
  <c r="AF33"/>
  <c r="Z33"/>
  <c r="T33"/>
  <c r="N33"/>
  <c r="H33"/>
  <c r="BA10"/>
  <c r="BB10"/>
  <c r="BB19"/>
  <c r="BB17"/>
  <c r="BB15"/>
  <c r="BF10"/>
  <c r="BD19"/>
  <c r="BD17"/>
  <c r="BD15"/>
  <c r="BD13"/>
  <c r="BD11"/>
  <c r="BC19"/>
  <c r="BC17"/>
  <c r="BC15"/>
  <c r="BC13"/>
  <c r="BC11"/>
  <c r="AY20"/>
  <c r="AY18"/>
  <c r="AY16"/>
  <c r="AY14"/>
  <c r="AY12"/>
  <c r="AZ19"/>
  <c r="BL19" s="1"/>
  <c r="AZ17"/>
  <c r="BL17" s="1"/>
  <c r="AZ15"/>
  <c r="BL15" s="1"/>
  <c r="AZ13"/>
  <c r="BL13" s="1"/>
  <c r="AZ11"/>
  <c r="BL11" s="1"/>
  <c r="BA20"/>
  <c r="BM20" s="1"/>
  <c r="BA18"/>
  <c r="BM18" s="1"/>
  <c r="BA16"/>
  <c r="BM16" s="1"/>
  <c r="BA14"/>
  <c r="BM14" s="1"/>
  <c r="BA12"/>
  <c r="BM12" s="1"/>
  <c r="BE20"/>
  <c r="BE18"/>
  <c r="BE16"/>
  <c r="BE14"/>
  <c r="BE12"/>
  <c r="BF20"/>
  <c r="BF18"/>
  <c r="BF16"/>
  <c r="BF14"/>
  <c r="BF12"/>
  <c r="BD10"/>
  <c r="BG19"/>
  <c r="BG17"/>
  <c r="BG15"/>
  <c r="BG13"/>
  <c r="BG11"/>
  <c r="BJ10"/>
  <c r="BJ19"/>
  <c r="BJ17"/>
  <c r="BJ15"/>
  <c r="BJ13"/>
  <c r="BJ11"/>
  <c r="BH10"/>
  <c r="AU30"/>
  <c r="AO30"/>
  <c r="AI30"/>
  <c r="AC30"/>
  <c r="W30"/>
  <c r="Q30"/>
  <c r="K30"/>
  <c r="E30"/>
  <c r="AX30"/>
  <c r="AX34" s="1"/>
  <c r="AU31"/>
  <c r="AO31"/>
  <c r="AI31"/>
  <c r="AC31"/>
  <c r="W31"/>
  <c r="Q31"/>
  <c r="K31"/>
  <c r="E31"/>
  <c r="C34" i="11"/>
  <c r="CV22"/>
  <c r="CR22"/>
  <c r="CW22"/>
  <c r="CJ22"/>
  <c r="T34"/>
  <c r="AB34"/>
  <c r="AD34"/>
  <c r="AN34"/>
  <c r="AV34"/>
  <c r="AX34"/>
  <c r="BH34"/>
  <c r="BU34"/>
  <c r="BW34"/>
  <c r="V42"/>
  <c r="Z34"/>
  <c r="AT34"/>
  <c r="BN34"/>
  <c r="N34"/>
  <c r="P34"/>
  <c r="X34"/>
  <c r="AH34"/>
  <c r="AJ34"/>
  <c r="AR34"/>
  <c r="BB34"/>
  <c r="BD34"/>
  <c r="BL34"/>
  <c r="CA34"/>
  <c r="CC34"/>
  <c r="R34"/>
  <c r="AL34"/>
  <c r="BF34"/>
  <c r="CX19"/>
  <c r="CV19"/>
  <c r="CT19"/>
  <c r="CR19"/>
  <c r="CP19"/>
  <c r="CN19"/>
  <c r="CL19"/>
  <c r="CJ19"/>
  <c r="CH19"/>
  <c r="CF19"/>
  <c r="AA36"/>
  <c r="AU36"/>
  <c r="BO36"/>
  <c r="CW16"/>
  <c r="CU16"/>
  <c r="CS16"/>
  <c r="CQ16"/>
  <c r="CO16"/>
  <c r="CM16"/>
  <c r="CX17"/>
  <c r="CV17"/>
  <c r="CT17"/>
  <c r="CR17"/>
  <c r="CP17"/>
  <c r="CN17"/>
  <c r="CL17"/>
  <c r="DA17" s="1"/>
  <c r="CJ17"/>
  <c r="CH17"/>
  <c r="CF17"/>
  <c r="CX21"/>
  <c r="CV21"/>
  <c r="CT21"/>
  <c r="CR21"/>
  <c r="CP21"/>
  <c r="CN21"/>
  <c r="CL21"/>
  <c r="DA21" s="1"/>
  <c r="CJ21"/>
  <c r="CH21"/>
  <c r="CF21"/>
  <c r="CF10"/>
  <c r="CH10"/>
  <c r="CJ10"/>
  <c r="CL10"/>
  <c r="CN10"/>
  <c r="CP10"/>
  <c r="CR10"/>
  <c r="CT10"/>
  <c r="CV10"/>
  <c r="CX10"/>
  <c r="CE11"/>
  <c r="CG11"/>
  <c r="CI11"/>
  <c r="CK11"/>
  <c r="CM11"/>
  <c r="CO11"/>
  <c r="CQ11"/>
  <c r="CS11"/>
  <c r="CU11"/>
  <c r="CW11"/>
  <c r="CF12"/>
  <c r="CH12"/>
  <c r="CJ12"/>
  <c r="CL12"/>
  <c r="CN12"/>
  <c r="CP12"/>
  <c r="CR12"/>
  <c r="CT12"/>
  <c r="CV12"/>
  <c r="CE13"/>
  <c r="CG13"/>
  <c r="CI13"/>
  <c r="CK13"/>
  <c r="CM13"/>
  <c r="CO13"/>
  <c r="CQ13"/>
  <c r="CS13"/>
  <c r="CU13"/>
  <c r="CW13"/>
  <c r="CF14"/>
  <c r="CH14"/>
  <c r="CJ14"/>
  <c r="CL14"/>
  <c r="CN14"/>
  <c r="CP14"/>
  <c r="CR14"/>
  <c r="CT14"/>
  <c r="CV14"/>
  <c r="CE15"/>
  <c r="CG15"/>
  <c r="CI15"/>
  <c r="CK15"/>
  <c r="CM15"/>
  <c r="CO15"/>
  <c r="CQ15"/>
  <c r="CS15"/>
  <c r="CU15"/>
  <c r="CW15"/>
  <c r="CF16"/>
  <c r="CH16"/>
  <c r="CJ16"/>
  <c r="CL16"/>
  <c r="CP16"/>
  <c r="CT16"/>
  <c r="CE19"/>
  <c r="CI19"/>
  <c r="CM19"/>
  <c r="CQ19"/>
  <c r="CU19"/>
  <c r="CH20"/>
  <c r="CL20"/>
  <c r="CP20"/>
  <c r="CT20"/>
  <c r="CX20"/>
  <c r="J34"/>
  <c r="C36"/>
  <c r="K36"/>
  <c r="W36"/>
  <c r="AE36"/>
  <c r="AQ36"/>
  <c r="AY36"/>
  <c r="BK36"/>
  <c r="BX36"/>
  <c r="CE10"/>
  <c r="CG10"/>
  <c r="CI10"/>
  <c r="DC10" s="1"/>
  <c r="CK10"/>
  <c r="CM10"/>
  <c r="CO10"/>
  <c r="CQ10"/>
  <c r="CS10"/>
  <c r="CU10"/>
  <c r="CW10"/>
  <c r="CF11"/>
  <c r="CZ11" s="1"/>
  <c r="CH11"/>
  <c r="CJ11"/>
  <c r="CL11"/>
  <c r="CN11"/>
  <c r="CP11"/>
  <c r="CR11"/>
  <c r="CT11"/>
  <c r="CV11"/>
  <c r="CE12"/>
  <c r="CG12"/>
  <c r="DA12" s="1"/>
  <c r="CI12"/>
  <c r="CK12"/>
  <c r="CM12"/>
  <c r="CO12"/>
  <c r="CQ12"/>
  <c r="CS12"/>
  <c r="CU12"/>
  <c r="CF13"/>
  <c r="CZ13" s="1"/>
  <c r="CH13"/>
  <c r="CJ13"/>
  <c r="CL13"/>
  <c r="CN13"/>
  <c r="CP13"/>
  <c r="CR13"/>
  <c r="CT13"/>
  <c r="CV13"/>
  <c r="CE14"/>
  <c r="CG14"/>
  <c r="DA14" s="1"/>
  <c r="CI14"/>
  <c r="CK14"/>
  <c r="CM14"/>
  <c r="CO14"/>
  <c r="CQ14"/>
  <c r="CS14"/>
  <c r="CU14"/>
  <c r="CF15"/>
  <c r="CZ15" s="1"/>
  <c r="CH15"/>
  <c r="CJ15"/>
  <c r="CL15"/>
  <c r="CN15"/>
  <c r="CP15"/>
  <c r="CR15"/>
  <c r="CT15"/>
  <c r="CV15"/>
  <c r="CE16"/>
  <c r="CY16" s="1"/>
  <c r="CG16"/>
  <c r="DA16" s="1"/>
  <c r="CI16"/>
  <c r="CK16"/>
  <c r="CN16"/>
  <c r="CR16"/>
  <c r="CV16"/>
  <c r="CE17"/>
  <c r="CY17" s="1"/>
  <c r="CI17"/>
  <c r="DC17" s="1"/>
  <c r="CM17"/>
  <c r="CQ17"/>
  <c r="CU17"/>
  <c r="CH18"/>
  <c r="CL18"/>
  <c r="CP18"/>
  <c r="CT18"/>
  <c r="CG19"/>
  <c r="DA19" s="1"/>
  <c r="CK19"/>
  <c r="CO19"/>
  <c r="CS19"/>
  <c r="CW19"/>
  <c r="CW20"/>
  <c r="CF20"/>
  <c r="CJ20"/>
  <c r="CN20"/>
  <c r="CR20"/>
  <c r="CE21"/>
  <c r="CY21" s="1"/>
  <c r="CI21"/>
  <c r="DC21" s="1"/>
  <c r="CM21"/>
  <c r="CQ21"/>
  <c r="CU21"/>
  <c r="CH22"/>
  <c r="CL22"/>
  <c r="CP22"/>
  <c r="CT22"/>
  <c r="T39"/>
  <c r="X39"/>
  <c r="H36"/>
  <c r="J36"/>
  <c r="M34"/>
  <c r="O34"/>
  <c r="S34"/>
  <c r="U34"/>
  <c r="AB36"/>
  <c r="AD36"/>
  <c r="AG34"/>
  <c r="AI34"/>
  <c r="AM34"/>
  <c r="AO34"/>
  <c r="AV36"/>
  <c r="AX36"/>
  <c r="BA34"/>
  <c r="BC34"/>
  <c r="BG34"/>
  <c r="BI34"/>
  <c r="BU36"/>
  <c r="BW36"/>
  <c r="BZ34"/>
  <c r="CB34"/>
  <c r="T40"/>
  <c r="X40"/>
  <c r="T41"/>
  <c r="X41"/>
  <c r="D34"/>
  <c r="H34"/>
  <c r="E36"/>
  <c r="I36"/>
  <c r="M36"/>
  <c r="U36"/>
  <c r="Y36"/>
  <c r="AC36"/>
  <c r="AG36"/>
  <c r="AO36"/>
  <c r="AS36"/>
  <c r="AW36"/>
  <c r="BA36"/>
  <c r="BI36"/>
  <c r="BM36"/>
  <c r="BV36"/>
  <c r="BZ36"/>
  <c r="V39"/>
  <c r="CE18"/>
  <c r="CG18"/>
  <c r="DA18" s="1"/>
  <c r="CI18"/>
  <c r="CK18"/>
  <c r="CZ18" s="1"/>
  <c r="CM18"/>
  <c r="CO18"/>
  <c r="CQ18"/>
  <c r="CS18"/>
  <c r="CU18"/>
  <c r="CE20"/>
  <c r="CY20" s="1"/>
  <c r="CG20"/>
  <c r="CI20"/>
  <c r="DC20" s="1"/>
  <c r="CK20"/>
  <c r="CM20"/>
  <c r="CO20"/>
  <c r="CQ20"/>
  <c r="CS20"/>
  <c r="CU20"/>
  <c r="CE22"/>
  <c r="CG22"/>
  <c r="CI22"/>
  <c r="CK22"/>
  <c r="CM22"/>
  <c r="CO22"/>
  <c r="CQ22"/>
  <c r="CS22"/>
  <c r="CU22"/>
  <c r="D36"/>
  <c r="CF10" i="10"/>
  <c r="CH10"/>
  <c r="CJ10"/>
  <c r="CL10"/>
  <c r="CN10"/>
  <c r="CP10"/>
  <c r="CR10"/>
  <c r="CT10"/>
  <c r="CV10"/>
  <c r="CX10"/>
  <c r="CE11"/>
  <c r="CG11"/>
  <c r="CI11"/>
  <c r="CK11"/>
  <c r="CM11"/>
  <c r="CO11"/>
  <c r="CQ11"/>
  <c r="CS11"/>
  <c r="CU11"/>
  <c r="CW11"/>
  <c r="CF12"/>
  <c r="CH12"/>
  <c r="CJ12"/>
  <c r="CL12"/>
  <c r="CN12"/>
  <c r="CP12"/>
  <c r="CR12"/>
  <c r="CT12"/>
  <c r="CV12"/>
  <c r="CE13"/>
  <c r="CG13"/>
  <c r="CI13"/>
  <c r="CK13"/>
  <c r="CM13"/>
  <c r="CO13"/>
  <c r="CQ13"/>
  <c r="CS13"/>
  <c r="CU13"/>
  <c r="CW13"/>
  <c r="CF14"/>
  <c r="CH14"/>
  <c r="CJ14"/>
  <c r="CL14"/>
  <c r="CN14"/>
  <c r="CP14"/>
  <c r="CR14"/>
  <c r="CT14"/>
  <c r="CV14"/>
  <c r="CE15"/>
  <c r="CG15"/>
  <c r="CI15"/>
  <c r="CK15"/>
  <c r="CM15"/>
  <c r="CO15"/>
  <c r="CQ15"/>
  <c r="CS15"/>
  <c r="CU15"/>
  <c r="CW15"/>
  <c r="CF16"/>
  <c r="CH16"/>
  <c r="CW16"/>
  <c r="CU16"/>
  <c r="CS16"/>
  <c r="CQ16"/>
  <c r="CO16"/>
  <c r="CM16"/>
  <c r="CX16"/>
  <c r="CV16"/>
  <c r="CT16"/>
  <c r="CR16"/>
  <c r="CP16"/>
  <c r="CN16"/>
  <c r="CL16"/>
  <c r="CE10"/>
  <c r="CG10"/>
  <c r="CI10"/>
  <c r="CK10"/>
  <c r="CM10"/>
  <c r="CO10"/>
  <c r="CQ10"/>
  <c r="CS10"/>
  <c r="CU10"/>
  <c r="CW10"/>
  <c r="CF11"/>
  <c r="CH11"/>
  <c r="CJ11"/>
  <c r="CL11"/>
  <c r="CN11"/>
  <c r="CP11"/>
  <c r="CR11"/>
  <c r="CT11"/>
  <c r="CV11"/>
  <c r="CE12"/>
  <c r="CG12"/>
  <c r="CI12"/>
  <c r="CK12"/>
  <c r="CM12"/>
  <c r="CO12"/>
  <c r="CQ12"/>
  <c r="CS12"/>
  <c r="CU12"/>
  <c r="CF13"/>
  <c r="CH13"/>
  <c r="CJ13"/>
  <c r="CL13"/>
  <c r="CN13"/>
  <c r="CP13"/>
  <c r="CR13"/>
  <c r="CT13"/>
  <c r="CV13"/>
  <c r="CE14"/>
  <c r="CG14"/>
  <c r="CI14"/>
  <c r="CK14"/>
  <c r="CM14"/>
  <c r="CO14"/>
  <c r="CQ14"/>
  <c r="CS14"/>
  <c r="CU14"/>
  <c r="CF15"/>
  <c r="CH15"/>
  <c r="CJ15"/>
  <c r="CL15"/>
  <c r="CN15"/>
  <c r="CP15"/>
  <c r="CR15"/>
  <c r="CT15"/>
  <c r="CV15"/>
  <c r="CE16"/>
  <c r="CY16" s="1"/>
  <c r="CG16"/>
  <c r="DA16" s="1"/>
  <c r="CI16"/>
  <c r="DC16" s="1"/>
  <c r="CK16"/>
  <c r="CE17"/>
  <c r="CG17"/>
  <c r="CI17"/>
  <c r="CK17"/>
  <c r="CM17"/>
  <c r="CO17"/>
  <c r="CQ17"/>
  <c r="CS17"/>
  <c r="CU17"/>
  <c r="CW17"/>
  <c r="CF18"/>
  <c r="CH18"/>
  <c r="CJ18"/>
  <c r="CL18"/>
  <c r="CN18"/>
  <c r="CP18"/>
  <c r="CR18"/>
  <c r="CT18"/>
  <c r="CV18"/>
  <c r="CX18"/>
  <c r="CE19"/>
  <c r="CG19"/>
  <c r="CI19"/>
  <c r="CK19"/>
  <c r="CM19"/>
  <c r="CO19"/>
  <c r="CQ19"/>
  <c r="CS19"/>
  <c r="CU19"/>
  <c r="CW19"/>
  <c r="CF20"/>
  <c r="CH20"/>
  <c r="CJ20"/>
  <c r="CL20"/>
  <c r="CN20"/>
  <c r="CP20"/>
  <c r="CR20"/>
  <c r="CT20"/>
  <c r="CV20"/>
  <c r="CX20"/>
  <c r="CE21"/>
  <c r="CG21"/>
  <c r="CI21"/>
  <c r="CK21"/>
  <c r="CM21"/>
  <c r="CO21"/>
  <c r="CQ21"/>
  <c r="CS21"/>
  <c r="CU21"/>
  <c r="CW21"/>
  <c r="CF22"/>
  <c r="CH22"/>
  <c r="CJ22"/>
  <c r="CL22"/>
  <c r="CN22"/>
  <c r="CP22"/>
  <c r="CR22"/>
  <c r="CT22"/>
  <c r="CV22"/>
  <c r="CX22"/>
  <c r="CE23"/>
  <c r="CG23"/>
  <c r="CI23"/>
  <c r="CK23"/>
  <c r="CM23"/>
  <c r="CO23"/>
  <c r="CQ23"/>
  <c r="CS23"/>
  <c r="CU23"/>
  <c r="CW23"/>
  <c r="CF24"/>
  <c r="CH24"/>
  <c r="CJ24"/>
  <c r="CL24"/>
  <c r="CN24"/>
  <c r="CP24"/>
  <c r="CR24"/>
  <c r="CT24"/>
  <c r="CV24"/>
  <c r="CX24"/>
  <c r="CE25"/>
  <c r="CG25"/>
  <c r="CI25"/>
  <c r="CK25"/>
  <c r="CM25"/>
  <c r="CO25"/>
  <c r="CQ25"/>
  <c r="CS25"/>
  <c r="CU25"/>
  <c r="CW25"/>
  <c r="CF26"/>
  <c r="CH26"/>
  <c r="CJ26"/>
  <c r="CL26"/>
  <c r="CN26"/>
  <c r="CP26"/>
  <c r="CR26"/>
  <c r="CT26"/>
  <c r="CV26"/>
  <c r="CX26"/>
  <c r="D34"/>
  <c r="F34"/>
  <c r="H34"/>
  <c r="J34"/>
  <c r="N34"/>
  <c r="P34"/>
  <c r="R34"/>
  <c r="T34"/>
  <c r="X34"/>
  <c r="Z34"/>
  <c r="AB34"/>
  <c r="AD34"/>
  <c r="AH34"/>
  <c r="AJ34"/>
  <c r="AL34"/>
  <c r="AN34"/>
  <c r="AR34"/>
  <c r="AT34"/>
  <c r="AV34"/>
  <c r="AX34"/>
  <c r="BB34"/>
  <c r="BD34"/>
  <c r="BF34"/>
  <c r="BH34"/>
  <c r="BL34"/>
  <c r="BN34"/>
  <c r="BU34"/>
  <c r="BW34"/>
  <c r="CA34"/>
  <c r="CC34"/>
  <c r="C36"/>
  <c r="E36"/>
  <c r="I36"/>
  <c r="K36"/>
  <c r="M36"/>
  <c r="O36"/>
  <c r="S36"/>
  <c r="U36"/>
  <c r="W36"/>
  <c r="Y36"/>
  <c r="AC36"/>
  <c r="AE36"/>
  <c r="AG36"/>
  <c r="AI36"/>
  <c r="AM36"/>
  <c r="AO36"/>
  <c r="AQ36"/>
  <c r="AS36"/>
  <c r="AW36"/>
  <c r="AY36"/>
  <c r="BA36"/>
  <c r="BC36"/>
  <c r="BG36"/>
  <c r="BI36"/>
  <c r="BK36"/>
  <c r="BM36"/>
  <c r="BV36"/>
  <c r="BX36"/>
  <c r="BZ36"/>
  <c r="CB36"/>
  <c r="V39"/>
  <c r="CF17"/>
  <c r="CH17"/>
  <c r="CJ17"/>
  <c r="CL17"/>
  <c r="CN17"/>
  <c r="CP17"/>
  <c r="CR17"/>
  <c r="CT17"/>
  <c r="CV17"/>
  <c r="CE18"/>
  <c r="CG18"/>
  <c r="CI18"/>
  <c r="CK18"/>
  <c r="CM18"/>
  <c r="CO18"/>
  <c r="CQ18"/>
  <c r="CS18"/>
  <c r="CU18"/>
  <c r="CF19"/>
  <c r="CH19"/>
  <c r="CJ19"/>
  <c r="CL19"/>
  <c r="CN19"/>
  <c r="CP19"/>
  <c r="CR19"/>
  <c r="CT19"/>
  <c r="CV19"/>
  <c r="CE20"/>
  <c r="CG20"/>
  <c r="CI20"/>
  <c r="CK20"/>
  <c r="CM20"/>
  <c r="CO20"/>
  <c r="CQ20"/>
  <c r="CS20"/>
  <c r="CU20"/>
  <c r="CF21"/>
  <c r="CH21"/>
  <c r="CJ21"/>
  <c r="CL21"/>
  <c r="CN21"/>
  <c r="CP21"/>
  <c r="CR21"/>
  <c r="CT21"/>
  <c r="CV21"/>
  <c r="CE22"/>
  <c r="CG22"/>
  <c r="CI22"/>
  <c r="CK22"/>
  <c r="CM22"/>
  <c r="CO22"/>
  <c r="CQ22"/>
  <c r="CS22"/>
  <c r="CU22"/>
  <c r="CF23"/>
  <c r="CH23"/>
  <c r="CJ23"/>
  <c r="CL23"/>
  <c r="CN23"/>
  <c r="CP23"/>
  <c r="CR23"/>
  <c r="CT23"/>
  <c r="CV23"/>
  <c r="CE24"/>
  <c r="CG24"/>
  <c r="CI24"/>
  <c r="CK24"/>
  <c r="CM24"/>
  <c r="CO24"/>
  <c r="CQ24"/>
  <c r="CS24"/>
  <c r="CU24"/>
  <c r="CF25"/>
  <c r="CH25"/>
  <c r="CJ25"/>
  <c r="CL25"/>
  <c r="CN25"/>
  <c r="CP25"/>
  <c r="CR25"/>
  <c r="CT25"/>
  <c r="CV25"/>
  <c r="CE26"/>
  <c r="CG26"/>
  <c r="CI26"/>
  <c r="CK26"/>
  <c r="CM26"/>
  <c r="CO26"/>
  <c r="CQ26"/>
  <c r="CS26"/>
  <c r="CU26"/>
  <c r="D36"/>
  <c r="F36"/>
  <c r="V40" i="9"/>
  <c r="T34"/>
  <c r="AD34"/>
  <c r="AN34"/>
  <c r="AX34"/>
  <c r="BH34"/>
  <c r="BW34"/>
  <c r="V41"/>
  <c r="G30"/>
  <c r="CD33"/>
  <c r="F34"/>
  <c r="N34"/>
  <c r="P34"/>
  <c r="C42" s="1"/>
  <c r="Z34"/>
  <c r="AH34"/>
  <c r="AJ34"/>
  <c r="AR34"/>
  <c r="AT34"/>
  <c r="BB34"/>
  <c r="BD34"/>
  <c r="BN34"/>
  <c r="CA34"/>
  <c r="CC34"/>
  <c r="BU34"/>
  <c r="BL34"/>
  <c r="BF34"/>
  <c r="CV26"/>
  <c r="BE33"/>
  <c r="CW15"/>
  <c r="AV34"/>
  <c r="AU30"/>
  <c r="AL34"/>
  <c r="CV20"/>
  <c r="CF24"/>
  <c r="CN24"/>
  <c r="AB34"/>
  <c r="AA30"/>
  <c r="X34"/>
  <c r="CV22"/>
  <c r="CR24"/>
  <c r="R34"/>
  <c r="CW12"/>
  <c r="CW14"/>
  <c r="CW16"/>
  <c r="CV18"/>
  <c r="CR20"/>
  <c r="CN20"/>
  <c r="CF20"/>
  <c r="CJ18"/>
  <c r="CR18"/>
  <c r="CJ22"/>
  <c r="CR22"/>
  <c r="CV24"/>
  <c r="CJ26"/>
  <c r="CR26"/>
  <c r="R40"/>
  <c r="R41"/>
  <c r="CF18"/>
  <c r="CN18"/>
  <c r="CJ20"/>
  <c r="CF22"/>
  <c r="CN22"/>
  <c r="CJ24"/>
  <c r="CF26"/>
  <c r="CN26"/>
  <c r="Q32"/>
  <c r="Q31"/>
  <c r="AK32"/>
  <c r="AK31"/>
  <c r="BO32"/>
  <c r="BO31"/>
  <c r="CW17"/>
  <c r="CU17"/>
  <c r="CS17"/>
  <c r="CQ17"/>
  <c r="CO17"/>
  <c r="CM17"/>
  <c r="CK17"/>
  <c r="CI17"/>
  <c r="CG17"/>
  <c r="CE17"/>
  <c r="CW19"/>
  <c r="CU19"/>
  <c r="CS19"/>
  <c r="CQ19"/>
  <c r="CO19"/>
  <c r="CM19"/>
  <c r="CK19"/>
  <c r="CI19"/>
  <c r="CG19"/>
  <c r="CE19"/>
  <c r="CW21"/>
  <c r="CU21"/>
  <c r="CS21"/>
  <c r="CQ21"/>
  <c r="CO21"/>
  <c r="CM21"/>
  <c r="CK21"/>
  <c r="CI21"/>
  <c r="CG21"/>
  <c r="CE21"/>
  <c r="CW23"/>
  <c r="CU23"/>
  <c r="CS23"/>
  <c r="CQ23"/>
  <c r="CO23"/>
  <c r="CM23"/>
  <c r="CK23"/>
  <c r="CI23"/>
  <c r="CG23"/>
  <c r="CE23"/>
  <c r="CW25"/>
  <c r="CU25"/>
  <c r="CS25"/>
  <c r="CQ25"/>
  <c r="CO25"/>
  <c r="CM25"/>
  <c r="CK25"/>
  <c r="CI25"/>
  <c r="CG25"/>
  <c r="CE25"/>
  <c r="CF10"/>
  <c r="CJ10"/>
  <c r="CN10"/>
  <c r="CT10"/>
  <c r="CX10"/>
  <c r="CF11"/>
  <c r="CJ11"/>
  <c r="CN11"/>
  <c r="CR11"/>
  <c r="CV11"/>
  <c r="CF12"/>
  <c r="CJ12"/>
  <c r="CP12"/>
  <c r="CT12"/>
  <c r="CV12"/>
  <c r="CH13"/>
  <c r="CL13"/>
  <c r="CP13"/>
  <c r="CT13"/>
  <c r="CX13"/>
  <c r="CH14"/>
  <c r="CL14"/>
  <c r="CP14"/>
  <c r="CT14"/>
  <c r="CX14"/>
  <c r="CF15"/>
  <c r="CH15"/>
  <c r="CL15"/>
  <c r="CN15"/>
  <c r="CP15"/>
  <c r="CR15"/>
  <c r="CT15"/>
  <c r="CV15"/>
  <c r="CX15"/>
  <c r="CF16"/>
  <c r="CH16"/>
  <c r="CJ16"/>
  <c r="CL16"/>
  <c r="CN16"/>
  <c r="CP16"/>
  <c r="CR16"/>
  <c r="CT16"/>
  <c r="CV16"/>
  <c r="CH17"/>
  <c r="CL17"/>
  <c r="CP17"/>
  <c r="CT17"/>
  <c r="CX17"/>
  <c r="CH19"/>
  <c r="CL19"/>
  <c r="CP19"/>
  <c r="CT19"/>
  <c r="CX19"/>
  <c r="CH21"/>
  <c r="CL21"/>
  <c r="CP21"/>
  <c r="CT21"/>
  <c r="CX21"/>
  <c r="CH23"/>
  <c r="CL23"/>
  <c r="CP23"/>
  <c r="CT23"/>
  <c r="CX23"/>
  <c r="CH25"/>
  <c r="CL25"/>
  <c r="CP25"/>
  <c r="CT25"/>
  <c r="CX25"/>
  <c r="BO30"/>
  <c r="L31"/>
  <c r="AF31"/>
  <c r="AZ31"/>
  <c r="BY31"/>
  <c r="Q33"/>
  <c r="AK33"/>
  <c r="J34"/>
  <c r="C41" s="1"/>
  <c r="C36"/>
  <c r="K36"/>
  <c r="O36"/>
  <c r="S36"/>
  <c r="W36"/>
  <c r="AE36"/>
  <c r="AI36"/>
  <c r="AM36"/>
  <c r="AQ36"/>
  <c r="AY36"/>
  <c r="BC36"/>
  <c r="BG36"/>
  <c r="BK36"/>
  <c r="BX36"/>
  <c r="CB36"/>
  <c r="G32"/>
  <c r="G31"/>
  <c r="G36" s="1"/>
  <c r="AA32"/>
  <c r="AA31"/>
  <c r="AU32"/>
  <c r="AU31"/>
  <c r="BE32"/>
  <c r="BE31"/>
  <c r="CD32"/>
  <c r="CD31"/>
  <c r="L33"/>
  <c r="L30"/>
  <c r="V33"/>
  <c r="V30"/>
  <c r="AF33"/>
  <c r="AF30"/>
  <c r="AP33"/>
  <c r="AP30"/>
  <c r="AZ33"/>
  <c r="AZ30"/>
  <c r="BJ33"/>
  <c r="BJ30"/>
  <c r="BY33"/>
  <c r="BY30"/>
  <c r="CW18"/>
  <c r="CU18"/>
  <c r="CS18"/>
  <c r="CQ18"/>
  <c r="CO18"/>
  <c r="CM18"/>
  <c r="CK18"/>
  <c r="CI18"/>
  <c r="CG18"/>
  <c r="CE18"/>
  <c r="CW20"/>
  <c r="CU20"/>
  <c r="CS20"/>
  <c r="CQ20"/>
  <c r="CO20"/>
  <c r="CM20"/>
  <c r="CK20"/>
  <c r="CI20"/>
  <c r="CG20"/>
  <c r="CE20"/>
  <c r="CW22"/>
  <c r="CU22"/>
  <c r="CS22"/>
  <c r="CQ22"/>
  <c r="CO22"/>
  <c r="CM22"/>
  <c r="CK22"/>
  <c r="CI22"/>
  <c r="CG22"/>
  <c r="CE22"/>
  <c r="CW24"/>
  <c r="CU24"/>
  <c r="CS24"/>
  <c r="CQ24"/>
  <c r="CO24"/>
  <c r="CM24"/>
  <c r="CK24"/>
  <c r="CI24"/>
  <c r="CG24"/>
  <c r="CE24"/>
  <c r="CW26"/>
  <c r="CU26"/>
  <c r="CS26"/>
  <c r="CQ26"/>
  <c r="CO26"/>
  <c r="CM26"/>
  <c r="CK26"/>
  <c r="CI26"/>
  <c r="CG26"/>
  <c r="CE26"/>
  <c r="CH10"/>
  <c r="CL10"/>
  <c r="CP10"/>
  <c r="CR10"/>
  <c r="CV10"/>
  <c r="CH11"/>
  <c r="CL11"/>
  <c r="CP11"/>
  <c r="CT11"/>
  <c r="CX11"/>
  <c r="CH12"/>
  <c r="CL12"/>
  <c r="CN12"/>
  <c r="CR12"/>
  <c r="CX12"/>
  <c r="CF13"/>
  <c r="CJ13"/>
  <c r="CN13"/>
  <c r="CR13"/>
  <c r="CV13"/>
  <c r="CF14"/>
  <c r="CJ14"/>
  <c r="CN14"/>
  <c r="CR14"/>
  <c r="CV14"/>
  <c r="CJ15"/>
  <c r="CE10"/>
  <c r="CG10"/>
  <c r="CI10"/>
  <c r="CK10"/>
  <c r="CM10"/>
  <c r="CO10"/>
  <c r="CQ10"/>
  <c r="CS10"/>
  <c r="CU10"/>
  <c r="CW10"/>
  <c r="CE11"/>
  <c r="CG11"/>
  <c r="CI11"/>
  <c r="CK11"/>
  <c r="CM11"/>
  <c r="CO11"/>
  <c r="CQ11"/>
  <c r="CS11"/>
  <c r="CU11"/>
  <c r="CE12"/>
  <c r="CG12"/>
  <c r="CI12"/>
  <c r="CK12"/>
  <c r="CM12"/>
  <c r="CO12"/>
  <c r="CQ12"/>
  <c r="CS12"/>
  <c r="CU12"/>
  <c r="CE13"/>
  <c r="CG13"/>
  <c r="CI13"/>
  <c r="CK13"/>
  <c r="CM13"/>
  <c r="CO13"/>
  <c r="CQ13"/>
  <c r="CS13"/>
  <c r="CU13"/>
  <c r="CE14"/>
  <c r="CG14"/>
  <c r="CI14"/>
  <c r="CK14"/>
  <c r="CM14"/>
  <c r="CO14"/>
  <c r="CQ14"/>
  <c r="CS14"/>
  <c r="CU14"/>
  <c r="CE15"/>
  <c r="CG15"/>
  <c r="CI15"/>
  <c r="CK15"/>
  <c r="CM15"/>
  <c r="CO15"/>
  <c r="CQ15"/>
  <c r="CS15"/>
  <c r="CU15"/>
  <c r="CE16"/>
  <c r="CG16"/>
  <c r="CI16"/>
  <c r="CK16"/>
  <c r="CM16"/>
  <c r="CO16"/>
  <c r="CQ16"/>
  <c r="CS16"/>
  <c r="CU16"/>
  <c r="CX16"/>
  <c r="CF17"/>
  <c r="CJ17"/>
  <c r="CN17"/>
  <c r="CR17"/>
  <c r="CV17"/>
  <c r="CH18"/>
  <c r="CL18"/>
  <c r="CP18"/>
  <c r="CT18"/>
  <c r="CX18"/>
  <c r="CF19"/>
  <c r="CJ19"/>
  <c r="CN19"/>
  <c r="CR19"/>
  <c r="CV19"/>
  <c r="CH20"/>
  <c r="CL20"/>
  <c r="CP20"/>
  <c r="CT20"/>
  <c r="CX20"/>
  <c r="CF21"/>
  <c r="CJ21"/>
  <c r="CN21"/>
  <c r="CR21"/>
  <c r="CV21"/>
  <c r="CH22"/>
  <c r="CL22"/>
  <c r="CP22"/>
  <c r="CT22"/>
  <c r="CX22"/>
  <c r="CF23"/>
  <c r="CJ23"/>
  <c r="CN23"/>
  <c r="CR23"/>
  <c r="CV23"/>
  <c r="CH24"/>
  <c r="CL24"/>
  <c r="CP24"/>
  <c r="CT24"/>
  <c r="CX24"/>
  <c r="CF25"/>
  <c r="CJ25"/>
  <c r="CN25"/>
  <c r="CR25"/>
  <c r="CV25"/>
  <c r="CH26"/>
  <c r="CL26"/>
  <c r="CP26"/>
  <c r="CT26"/>
  <c r="CX26"/>
  <c r="T39"/>
  <c r="X39"/>
  <c r="Q30"/>
  <c r="AK30"/>
  <c r="BE30"/>
  <c r="CD30"/>
  <c r="T40"/>
  <c r="X40"/>
  <c r="V31"/>
  <c r="AP31"/>
  <c r="BJ31"/>
  <c r="T41"/>
  <c r="X41"/>
  <c r="V32"/>
  <c r="AP32"/>
  <c r="BJ32"/>
  <c r="G33"/>
  <c r="AA33"/>
  <c r="AU33"/>
  <c r="BO33"/>
  <c r="D34"/>
  <c r="C40" s="1"/>
  <c r="H34"/>
  <c r="C39" s="1"/>
  <c r="E36"/>
  <c r="I36"/>
  <c r="M36"/>
  <c r="U36"/>
  <c r="Y36"/>
  <c r="AC36"/>
  <c r="AG36"/>
  <c r="AO36"/>
  <c r="AS36"/>
  <c r="AW36"/>
  <c r="BA36"/>
  <c r="BI36"/>
  <c r="BM36"/>
  <c r="BV36"/>
  <c r="BZ36"/>
  <c r="V39"/>
  <c r="D36"/>
  <c r="F36"/>
  <c r="BT32" i="4"/>
  <c r="BT33"/>
  <c r="BT30"/>
  <c r="AU31"/>
  <c r="AU32"/>
  <c r="AU30"/>
  <c r="V32"/>
  <c r="V33"/>
  <c r="V30"/>
  <c r="Q33"/>
  <c r="Q31"/>
  <c r="BZ26"/>
  <c r="CB26"/>
  <c r="CD26"/>
  <c r="CF26"/>
  <c r="CH26"/>
  <c r="CJ26"/>
  <c r="CL26"/>
  <c r="CN26"/>
  <c r="CP26"/>
  <c r="CR26"/>
  <c r="CA26"/>
  <c r="CC26"/>
  <c r="CE26"/>
  <c r="CG26"/>
  <c r="CI26"/>
  <c r="CK26"/>
  <c r="CM26"/>
  <c r="CO26"/>
  <c r="CQ26"/>
  <c r="AB34"/>
  <c r="C34" i="8"/>
  <c r="C33"/>
  <c r="C31"/>
  <c r="C30"/>
  <c r="CS27"/>
  <c r="CR27"/>
  <c r="CQ27"/>
  <c r="CP27"/>
  <c r="CO27"/>
  <c r="CN27"/>
  <c r="CM27"/>
  <c r="CL27"/>
  <c r="CK27"/>
  <c r="CJ27"/>
  <c r="CI27"/>
  <c r="CH27"/>
  <c r="CG27"/>
  <c r="CF27"/>
  <c r="CE27"/>
  <c r="CD27"/>
  <c r="CX27" s="1"/>
  <c r="CC27"/>
  <c r="CW27" s="1"/>
  <c r="CB27"/>
  <c r="CV27" s="1"/>
  <c r="CA27"/>
  <c r="CU27" s="1"/>
  <c r="BZ27"/>
  <c r="CT27" s="1"/>
  <c r="BY26"/>
  <c r="BY27"/>
  <c r="BY28"/>
  <c r="BT26"/>
  <c r="BT27"/>
  <c r="BT28"/>
  <c r="BO26"/>
  <c r="CR26" s="1"/>
  <c r="BO27"/>
  <c r="BO28"/>
  <c r="CS28" s="1"/>
  <c r="BJ26"/>
  <c r="BJ27"/>
  <c r="BJ28"/>
  <c r="BE26"/>
  <c r="BE27"/>
  <c r="BE28"/>
  <c r="AZ26"/>
  <c r="AZ27"/>
  <c r="AZ28"/>
  <c r="AU26"/>
  <c r="AU27"/>
  <c r="AU28"/>
  <c r="AP26"/>
  <c r="AP27"/>
  <c r="AP28"/>
  <c r="AK26"/>
  <c r="AK27"/>
  <c r="AK28"/>
  <c r="AF26"/>
  <c r="AF27"/>
  <c r="AF28"/>
  <c r="AA26"/>
  <c r="AA27"/>
  <c r="AA28"/>
  <c r="V26"/>
  <c r="V27"/>
  <c r="V28"/>
  <c r="Q26"/>
  <c r="Q27"/>
  <c r="Q28"/>
  <c r="L26"/>
  <c r="L27"/>
  <c r="L28"/>
  <c r="G26"/>
  <c r="G27"/>
  <c r="G28"/>
  <c r="BX33"/>
  <c r="BW33"/>
  <c r="BV33"/>
  <c r="BU33"/>
  <c r="BS33"/>
  <c r="BR33"/>
  <c r="BQ33"/>
  <c r="BP33"/>
  <c r="BN33"/>
  <c r="BM33"/>
  <c r="BL33"/>
  <c r="BK33"/>
  <c r="BI33"/>
  <c r="BH33"/>
  <c r="BG33"/>
  <c r="BF33"/>
  <c r="BD33"/>
  <c r="BC33"/>
  <c r="BB33"/>
  <c r="BA33"/>
  <c r="AY33"/>
  <c r="AX33"/>
  <c r="AW33"/>
  <c r="AV33"/>
  <c r="AT33"/>
  <c r="AS33"/>
  <c r="AR33"/>
  <c r="AQ33"/>
  <c r="AO33"/>
  <c r="AN33"/>
  <c r="AM33"/>
  <c r="AL33"/>
  <c r="AJ33"/>
  <c r="AI33"/>
  <c r="AH33"/>
  <c r="AG33"/>
  <c r="AE33"/>
  <c r="AD33"/>
  <c r="AC33"/>
  <c r="AB33"/>
  <c r="Z33"/>
  <c r="Y33"/>
  <c r="X33"/>
  <c r="W33"/>
  <c r="U33"/>
  <c r="T33"/>
  <c r="S33"/>
  <c r="R33"/>
  <c r="P33"/>
  <c r="O33"/>
  <c r="N33"/>
  <c r="M33"/>
  <c r="K33"/>
  <c r="J33"/>
  <c r="I33"/>
  <c r="H33"/>
  <c r="F33"/>
  <c r="X42" s="1"/>
  <c r="E33"/>
  <c r="V42" s="1"/>
  <c r="D33"/>
  <c r="T42" s="1"/>
  <c r="BX32"/>
  <c r="BW32"/>
  <c r="BV32"/>
  <c r="BU32"/>
  <c r="BS32"/>
  <c r="BR32"/>
  <c r="BQ32"/>
  <c r="BP32"/>
  <c r="BN32"/>
  <c r="BM32"/>
  <c r="BL32"/>
  <c r="BK32"/>
  <c r="BI32"/>
  <c r="BH32"/>
  <c r="BG32"/>
  <c r="BF32"/>
  <c r="BD32"/>
  <c r="BC32"/>
  <c r="BB32"/>
  <c r="BA32"/>
  <c r="AY32"/>
  <c r="AX32"/>
  <c r="AW32"/>
  <c r="AV32"/>
  <c r="AT32"/>
  <c r="AS32"/>
  <c r="AR32"/>
  <c r="AQ32"/>
  <c r="AO32"/>
  <c r="AN32"/>
  <c r="AM32"/>
  <c r="AL32"/>
  <c r="AJ32"/>
  <c r="AI32"/>
  <c r="AH32"/>
  <c r="AG32"/>
  <c r="AE32"/>
  <c r="AD32"/>
  <c r="AC32"/>
  <c r="AB32"/>
  <c r="Z32"/>
  <c r="Y32"/>
  <c r="X32"/>
  <c r="W32"/>
  <c r="U32"/>
  <c r="T32"/>
  <c r="S32"/>
  <c r="R32"/>
  <c r="P32"/>
  <c r="O32"/>
  <c r="N32"/>
  <c r="M32"/>
  <c r="K32"/>
  <c r="J32"/>
  <c r="I32"/>
  <c r="H32"/>
  <c r="F32"/>
  <c r="X41" s="1"/>
  <c r="E32"/>
  <c r="V41" s="1"/>
  <c r="D32"/>
  <c r="T41" s="1"/>
  <c r="C32"/>
  <c r="R41" s="1"/>
  <c r="BX31"/>
  <c r="BW31"/>
  <c r="BV31"/>
  <c r="BU31"/>
  <c r="BS31"/>
  <c r="BR31"/>
  <c r="BQ31"/>
  <c r="BP31"/>
  <c r="BN31"/>
  <c r="BM31"/>
  <c r="BL31"/>
  <c r="BK31"/>
  <c r="BI31"/>
  <c r="BH31"/>
  <c r="BG31"/>
  <c r="BF31"/>
  <c r="BD31"/>
  <c r="BC31"/>
  <c r="BB31"/>
  <c r="BA31"/>
  <c r="AY31"/>
  <c r="AX31"/>
  <c r="AW31"/>
  <c r="AV31"/>
  <c r="AT31"/>
  <c r="AS31"/>
  <c r="AR31"/>
  <c r="AQ31"/>
  <c r="AO31"/>
  <c r="AN31"/>
  <c r="AM31"/>
  <c r="AL31"/>
  <c r="AJ31"/>
  <c r="AI31"/>
  <c r="AH31"/>
  <c r="AG31"/>
  <c r="AE31"/>
  <c r="AD31"/>
  <c r="AC31"/>
  <c r="AB31"/>
  <c r="Z31"/>
  <c r="Y31"/>
  <c r="X31"/>
  <c r="W31"/>
  <c r="U31"/>
  <c r="T31"/>
  <c r="S31"/>
  <c r="R31"/>
  <c r="P31"/>
  <c r="O31"/>
  <c r="N31"/>
  <c r="M31"/>
  <c r="K31"/>
  <c r="J31"/>
  <c r="I31"/>
  <c r="H31"/>
  <c r="F31"/>
  <c r="X40" s="1"/>
  <c r="E31"/>
  <c r="V40" s="1"/>
  <c r="D31"/>
  <c r="T40" s="1"/>
  <c r="R40"/>
  <c r="BX30"/>
  <c r="BW30"/>
  <c r="BW34" s="1"/>
  <c r="BV30"/>
  <c r="BU30"/>
  <c r="BU34" s="1"/>
  <c r="BS30"/>
  <c r="BS34" s="1"/>
  <c r="BR30"/>
  <c r="BQ30"/>
  <c r="BQ34" s="1"/>
  <c r="BP30"/>
  <c r="BN30"/>
  <c r="BM30"/>
  <c r="BM34" s="1"/>
  <c r="BL30"/>
  <c r="BK30"/>
  <c r="BK34" s="1"/>
  <c r="BI30"/>
  <c r="BI34" s="1"/>
  <c r="BH30"/>
  <c r="BG30"/>
  <c r="BG34" s="1"/>
  <c r="BF30"/>
  <c r="BD30"/>
  <c r="BC30"/>
  <c r="BC34" s="1"/>
  <c r="BB30"/>
  <c r="BA30"/>
  <c r="BA34" s="1"/>
  <c r="AY30"/>
  <c r="AY34" s="1"/>
  <c r="AX30"/>
  <c r="AW30"/>
  <c r="AW34" s="1"/>
  <c r="AV30"/>
  <c r="AT30"/>
  <c r="AS30"/>
  <c r="AS34" s="1"/>
  <c r="AR30"/>
  <c r="AQ30"/>
  <c r="AQ34" s="1"/>
  <c r="AO30"/>
  <c r="AO34" s="1"/>
  <c r="AN30"/>
  <c r="AM30"/>
  <c r="AM34" s="1"/>
  <c r="AL30"/>
  <c r="AJ30"/>
  <c r="AI30"/>
  <c r="AI34" s="1"/>
  <c r="AH30"/>
  <c r="AG30"/>
  <c r="AG34" s="1"/>
  <c r="AE30"/>
  <c r="AE34" s="1"/>
  <c r="AD30"/>
  <c r="AC30"/>
  <c r="AC34" s="1"/>
  <c r="AB30"/>
  <c r="Z30"/>
  <c r="Y30"/>
  <c r="Y34" s="1"/>
  <c r="X30"/>
  <c r="W30"/>
  <c r="W34" s="1"/>
  <c r="U30"/>
  <c r="U34" s="1"/>
  <c r="T30"/>
  <c r="S30"/>
  <c r="S34" s="1"/>
  <c r="R30"/>
  <c r="P30"/>
  <c r="O30"/>
  <c r="O34" s="1"/>
  <c r="N30"/>
  <c r="M30"/>
  <c r="M34" s="1"/>
  <c r="K30"/>
  <c r="K34" s="1"/>
  <c r="J30"/>
  <c r="I30"/>
  <c r="I34" s="1"/>
  <c r="H30"/>
  <c r="F30"/>
  <c r="X39" s="1"/>
  <c r="E30"/>
  <c r="E34" s="1"/>
  <c r="D30"/>
  <c r="T39" s="1"/>
  <c r="BY25"/>
  <c r="BT25"/>
  <c r="BO25"/>
  <c r="BJ25"/>
  <c r="BE25"/>
  <c r="AZ25"/>
  <c r="AU25"/>
  <c r="AP25"/>
  <c r="AK25"/>
  <c r="AF25"/>
  <c r="AA25"/>
  <c r="V25"/>
  <c r="Q25"/>
  <c r="L25"/>
  <c r="G25"/>
  <c r="CR25" s="1"/>
  <c r="BY24"/>
  <c r="BT24"/>
  <c r="BO24"/>
  <c r="BJ24"/>
  <c r="BE24"/>
  <c r="AZ24"/>
  <c r="AU24"/>
  <c r="AP24"/>
  <c r="AK24"/>
  <c r="AF24"/>
  <c r="AA24"/>
  <c r="V24"/>
  <c r="Q24"/>
  <c r="L24"/>
  <c r="G24"/>
  <c r="CR24" s="1"/>
  <c r="BY23"/>
  <c r="BT23"/>
  <c r="BO23"/>
  <c r="BJ23"/>
  <c r="BE23"/>
  <c r="AZ23"/>
  <c r="AU23"/>
  <c r="AP23"/>
  <c r="AK23"/>
  <c r="AF23"/>
  <c r="AA23"/>
  <c r="V23"/>
  <c r="Q23"/>
  <c r="L23"/>
  <c r="G23"/>
  <c r="CR23" s="1"/>
  <c r="BY22"/>
  <c r="BT22"/>
  <c r="BO22"/>
  <c r="BJ22"/>
  <c r="BE22"/>
  <c r="AZ22"/>
  <c r="AU22"/>
  <c r="AP22"/>
  <c r="AK22"/>
  <c r="AF22"/>
  <c r="AA22"/>
  <c r="V22"/>
  <c r="Q22"/>
  <c r="L22"/>
  <c r="G22"/>
  <c r="CR22" s="1"/>
  <c r="BY21"/>
  <c r="BT21"/>
  <c r="BO21"/>
  <c r="BJ21"/>
  <c r="BE21"/>
  <c r="AZ21"/>
  <c r="AU21"/>
  <c r="AP21"/>
  <c r="AK21"/>
  <c r="AF21"/>
  <c r="AA21"/>
  <c r="V21"/>
  <c r="Q21"/>
  <c r="L21"/>
  <c r="G21"/>
  <c r="CR21" s="1"/>
  <c r="BY20"/>
  <c r="BT20"/>
  <c r="BO20"/>
  <c r="BJ20"/>
  <c r="BE20"/>
  <c r="AZ20"/>
  <c r="AU20"/>
  <c r="AP20"/>
  <c r="AK20"/>
  <c r="AF20"/>
  <c r="AA20"/>
  <c r="V20"/>
  <c r="Q20"/>
  <c r="L20"/>
  <c r="G20"/>
  <c r="CR20" s="1"/>
  <c r="BY19"/>
  <c r="BT19"/>
  <c r="BO19"/>
  <c r="BJ19"/>
  <c r="BE19"/>
  <c r="AZ19"/>
  <c r="AU19"/>
  <c r="AP19"/>
  <c r="AK19"/>
  <c r="AF19"/>
  <c r="AA19"/>
  <c r="V19"/>
  <c r="Q19"/>
  <c r="L19"/>
  <c r="G19"/>
  <c r="CR19" s="1"/>
  <c r="BY18"/>
  <c r="BT18"/>
  <c r="BO18"/>
  <c r="BJ18"/>
  <c r="BE18"/>
  <c r="AZ18"/>
  <c r="AU18"/>
  <c r="AP18"/>
  <c r="AK18"/>
  <c r="AF18"/>
  <c r="AA18"/>
  <c r="V18"/>
  <c r="Q18"/>
  <c r="L18"/>
  <c r="G18"/>
  <c r="CR18" s="1"/>
  <c r="BY17"/>
  <c r="BT17"/>
  <c r="BO17"/>
  <c r="BJ17"/>
  <c r="BE17"/>
  <c r="AZ17"/>
  <c r="AU17"/>
  <c r="AP17"/>
  <c r="AK17"/>
  <c r="AF17"/>
  <c r="AA17"/>
  <c r="V17"/>
  <c r="Q17"/>
  <c r="L17"/>
  <c r="G17"/>
  <c r="CR17" s="1"/>
  <c r="BY16"/>
  <c r="BT16"/>
  <c r="BO16"/>
  <c r="BJ16"/>
  <c r="BE16"/>
  <c r="AZ16"/>
  <c r="AU16"/>
  <c r="AP16"/>
  <c r="AK16"/>
  <c r="AF16"/>
  <c r="AA16"/>
  <c r="V16"/>
  <c r="Q16"/>
  <c r="L16"/>
  <c r="G16"/>
  <c r="CR16" s="1"/>
  <c r="BY15"/>
  <c r="BT15"/>
  <c r="BO15"/>
  <c r="BJ15"/>
  <c r="BE15"/>
  <c r="AZ15"/>
  <c r="AU15"/>
  <c r="AP15"/>
  <c r="AK15"/>
  <c r="AF15"/>
  <c r="AA15"/>
  <c r="V15"/>
  <c r="Q15"/>
  <c r="L15"/>
  <c r="BZ15" s="1"/>
  <c r="G15"/>
  <c r="BY14"/>
  <c r="BT14"/>
  <c r="BO14"/>
  <c r="BJ14"/>
  <c r="BE14"/>
  <c r="AZ14"/>
  <c r="AU14"/>
  <c r="AP14"/>
  <c r="AK14"/>
  <c r="AF14"/>
  <c r="AA14"/>
  <c r="V14"/>
  <c r="Q14"/>
  <c r="L14"/>
  <c r="G14"/>
  <c r="CR14" s="1"/>
  <c r="BY13"/>
  <c r="BT13"/>
  <c r="BO13"/>
  <c r="BJ13"/>
  <c r="BE13"/>
  <c r="AZ13"/>
  <c r="AU13"/>
  <c r="AP13"/>
  <c r="AK13"/>
  <c r="AF13"/>
  <c r="AA13"/>
  <c r="V13"/>
  <c r="Q13"/>
  <c r="L13"/>
  <c r="BZ13" s="1"/>
  <c r="G13"/>
  <c r="G33" s="1"/>
  <c r="BY12"/>
  <c r="BT12"/>
  <c r="BO12"/>
  <c r="BJ12"/>
  <c r="BE12"/>
  <c r="AZ12"/>
  <c r="AU12"/>
  <c r="AP12"/>
  <c r="AK12"/>
  <c r="AF12"/>
  <c r="AA12"/>
  <c r="V12"/>
  <c r="Q12"/>
  <c r="L12"/>
  <c r="G12"/>
  <c r="BY11"/>
  <c r="BT11"/>
  <c r="BO11"/>
  <c r="BJ11"/>
  <c r="BE11"/>
  <c r="AZ11"/>
  <c r="AU11"/>
  <c r="AP11"/>
  <c r="AK11"/>
  <c r="AF11"/>
  <c r="AA11"/>
  <c r="V11"/>
  <c r="Q11"/>
  <c r="L11"/>
  <c r="G11"/>
  <c r="G31" s="1"/>
  <c r="BY10"/>
  <c r="BT10"/>
  <c r="BO10"/>
  <c r="BJ10"/>
  <c r="BE10"/>
  <c r="AZ10"/>
  <c r="AU10"/>
  <c r="AP10"/>
  <c r="AK10"/>
  <c r="AF10"/>
  <c r="AA10"/>
  <c r="V10"/>
  <c r="Q10"/>
  <c r="L10"/>
  <c r="G10"/>
  <c r="G30" s="1"/>
  <c r="BX33" i="7"/>
  <c r="BW33"/>
  <c r="BV33"/>
  <c r="BU33"/>
  <c r="BS33"/>
  <c r="BR33"/>
  <c r="BQ33"/>
  <c r="BP33"/>
  <c r="BN33"/>
  <c r="BM33"/>
  <c r="BL33"/>
  <c r="BK33"/>
  <c r="BI33"/>
  <c r="BH33"/>
  <c r="BG33"/>
  <c r="BF33"/>
  <c r="BD33"/>
  <c r="BC33"/>
  <c r="BB33"/>
  <c r="BA33"/>
  <c r="AY33"/>
  <c r="AX33"/>
  <c r="AW33"/>
  <c r="AV33"/>
  <c r="AT33"/>
  <c r="AS33"/>
  <c r="AR33"/>
  <c r="AQ33"/>
  <c r="AO33"/>
  <c r="AN33"/>
  <c r="AM33"/>
  <c r="AL33"/>
  <c r="AJ33"/>
  <c r="AI33"/>
  <c r="AH33"/>
  <c r="AG33"/>
  <c r="AE33"/>
  <c r="AD33"/>
  <c r="AC33"/>
  <c r="AB33"/>
  <c r="Z33"/>
  <c r="Y33"/>
  <c r="X33"/>
  <c r="W33"/>
  <c r="U33"/>
  <c r="T33"/>
  <c r="S33"/>
  <c r="R33"/>
  <c r="P33"/>
  <c r="O33"/>
  <c r="N33"/>
  <c r="M33"/>
  <c r="K33"/>
  <c r="J33"/>
  <c r="I33"/>
  <c r="H33"/>
  <c r="F33"/>
  <c r="X42" s="1"/>
  <c r="E33"/>
  <c r="V42" s="1"/>
  <c r="D33"/>
  <c r="T42" s="1"/>
  <c r="C33"/>
  <c r="BX32"/>
  <c r="BW32"/>
  <c r="BV32"/>
  <c r="BU32"/>
  <c r="BS32"/>
  <c r="BR32"/>
  <c r="BQ32"/>
  <c r="BP32"/>
  <c r="BN32"/>
  <c r="BM32"/>
  <c r="BL32"/>
  <c r="BK32"/>
  <c r="BI32"/>
  <c r="BH32"/>
  <c r="BG32"/>
  <c r="BF32"/>
  <c r="BD32"/>
  <c r="BC32"/>
  <c r="BB32"/>
  <c r="BA32"/>
  <c r="AY32"/>
  <c r="AX32"/>
  <c r="AW32"/>
  <c r="AV32"/>
  <c r="AT32"/>
  <c r="AS32"/>
  <c r="AR32"/>
  <c r="AQ32"/>
  <c r="AO32"/>
  <c r="AN32"/>
  <c r="AM32"/>
  <c r="AL32"/>
  <c r="AJ32"/>
  <c r="AI32"/>
  <c r="AH32"/>
  <c r="AG32"/>
  <c r="AE32"/>
  <c r="AD32"/>
  <c r="AC32"/>
  <c r="AB32"/>
  <c r="Z32"/>
  <c r="Y32"/>
  <c r="X32"/>
  <c r="W32"/>
  <c r="U32"/>
  <c r="T32"/>
  <c r="S32"/>
  <c r="R32"/>
  <c r="P32"/>
  <c r="O32"/>
  <c r="N32"/>
  <c r="M32"/>
  <c r="K32"/>
  <c r="J32"/>
  <c r="I32"/>
  <c r="H32"/>
  <c r="F32"/>
  <c r="E32"/>
  <c r="V41" s="1"/>
  <c r="D32"/>
  <c r="C32"/>
  <c r="R41" s="1"/>
  <c r="BX31"/>
  <c r="BW31"/>
  <c r="BV31"/>
  <c r="BU31"/>
  <c r="BS31"/>
  <c r="BR31"/>
  <c r="BQ31"/>
  <c r="BP31"/>
  <c r="BN31"/>
  <c r="BM31"/>
  <c r="BL31"/>
  <c r="BK31"/>
  <c r="BI31"/>
  <c r="BH31"/>
  <c r="BG31"/>
  <c r="BF31"/>
  <c r="BD31"/>
  <c r="BC31"/>
  <c r="BB31"/>
  <c r="BA31"/>
  <c r="AY31"/>
  <c r="AX31"/>
  <c r="AW31"/>
  <c r="AV31"/>
  <c r="AT31"/>
  <c r="AS31"/>
  <c r="AR31"/>
  <c r="AQ31"/>
  <c r="AO31"/>
  <c r="AN31"/>
  <c r="AM31"/>
  <c r="AL31"/>
  <c r="AJ31"/>
  <c r="AI31"/>
  <c r="AH31"/>
  <c r="AG31"/>
  <c r="AE31"/>
  <c r="AD31"/>
  <c r="AC31"/>
  <c r="AB31"/>
  <c r="Z31"/>
  <c r="Y31"/>
  <c r="X31"/>
  <c r="W31"/>
  <c r="U31"/>
  <c r="T31"/>
  <c r="S31"/>
  <c r="R31"/>
  <c r="P31"/>
  <c r="O31"/>
  <c r="N31"/>
  <c r="M31"/>
  <c r="K31"/>
  <c r="J31"/>
  <c r="I31"/>
  <c r="H31"/>
  <c r="F31"/>
  <c r="E31"/>
  <c r="V40" s="1"/>
  <c r="D31"/>
  <c r="C31"/>
  <c r="BX30"/>
  <c r="BW30"/>
  <c r="BV30"/>
  <c r="BU30"/>
  <c r="BS30"/>
  <c r="BR30"/>
  <c r="BQ30"/>
  <c r="BP30"/>
  <c r="BN30"/>
  <c r="BM30"/>
  <c r="BL30"/>
  <c r="BK30"/>
  <c r="BI30"/>
  <c r="BH30"/>
  <c r="BG30"/>
  <c r="BF30"/>
  <c r="BD30"/>
  <c r="BC30"/>
  <c r="BB30"/>
  <c r="BA30"/>
  <c r="AY30"/>
  <c r="AX30"/>
  <c r="AW30"/>
  <c r="AV30"/>
  <c r="AT30"/>
  <c r="AS30"/>
  <c r="AR30"/>
  <c r="AQ30"/>
  <c r="AO30"/>
  <c r="AN30"/>
  <c r="AM30"/>
  <c r="AL30"/>
  <c r="AJ30"/>
  <c r="AI30"/>
  <c r="AH30"/>
  <c r="AG30"/>
  <c r="AE30"/>
  <c r="AD30"/>
  <c r="AC30"/>
  <c r="AB30"/>
  <c r="Z30"/>
  <c r="Y30"/>
  <c r="X30"/>
  <c r="W30"/>
  <c r="U30"/>
  <c r="T30"/>
  <c r="S30"/>
  <c r="R30"/>
  <c r="P30"/>
  <c r="O30"/>
  <c r="N30"/>
  <c r="M30"/>
  <c r="K30"/>
  <c r="J30"/>
  <c r="I30"/>
  <c r="H30"/>
  <c r="F30"/>
  <c r="E30"/>
  <c r="D30"/>
  <c r="C30"/>
  <c r="BY25"/>
  <c r="BT25"/>
  <c r="BO25"/>
  <c r="BJ25"/>
  <c r="BE25"/>
  <c r="AZ25"/>
  <c r="AU25"/>
  <c r="AP25"/>
  <c r="AK25"/>
  <c r="AF25"/>
  <c r="AA25"/>
  <c r="V25"/>
  <c r="Q25"/>
  <c r="L25"/>
  <c r="CP25" s="1"/>
  <c r="G25"/>
  <c r="BY24"/>
  <c r="BT24"/>
  <c r="BO24"/>
  <c r="BJ24"/>
  <c r="BE24"/>
  <c r="AZ24"/>
  <c r="AU24"/>
  <c r="AP24"/>
  <c r="AK24"/>
  <c r="AF24"/>
  <c r="AA24"/>
  <c r="V24"/>
  <c r="Q24"/>
  <c r="L24"/>
  <c r="G24"/>
  <c r="BY23"/>
  <c r="BT23"/>
  <c r="BO23"/>
  <c r="BJ23"/>
  <c r="BE23"/>
  <c r="AZ23"/>
  <c r="AU23"/>
  <c r="AP23"/>
  <c r="AK23"/>
  <c r="AF23"/>
  <c r="AA23"/>
  <c r="V23"/>
  <c r="Q23"/>
  <c r="L23"/>
  <c r="CP23" s="1"/>
  <c r="G23"/>
  <c r="BY22"/>
  <c r="BT22"/>
  <c r="BO22"/>
  <c r="BJ22"/>
  <c r="BE22"/>
  <c r="AZ22"/>
  <c r="AU22"/>
  <c r="AP22"/>
  <c r="AK22"/>
  <c r="AF22"/>
  <c r="AA22"/>
  <c r="V22"/>
  <c r="Q22"/>
  <c r="L22"/>
  <c r="G22"/>
  <c r="BY21"/>
  <c r="BT21"/>
  <c r="BO21"/>
  <c r="BJ21"/>
  <c r="BE21"/>
  <c r="AZ21"/>
  <c r="AU21"/>
  <c r="AP21"/>
  <c r="AK21"/>
  <c r="AF21"/>
  <c r="AA21"/>
  <c r="V21"/>
  <c r="Q21"/>
  <c r="L21"/>
  <c r="CP21" s="1"/>
  <c r="G21"/>
  <c r="BY20"/>
  <c r="BT20"/>
  <c r="BO20"/>
  <c r="BJ20"/>
  <c r="BE20"/>
  <c r="AZ20"/>
  <c r="AU20"/>
  <c r="AP20"/>
  <c r="AK20"/>
  <c r="AF20"/>
  <c r="AA20"/>
  <c r="V20"/>
  <c r="Q20"/>
  <c r="L20"/>
  <c r="G20"/>
  <c r="BY19"/>
  <c r="BT19"/>
  <c r="BO19"/>
  <c r="BJ19"/>
  <c r="BE19"/>
  <c r="AZ19"/>
  <c r="AU19"/>
  <c r="AP19"/>
  <c r="AK19"/>
  <c r="AF19"/>
  <c r="AA19"/>
  <c r="V19"/>
  <c r="Q19"/>
  <c r="L19"/>
  <c r="CP19" s="1"/>
  <c r="G19"/>
  <c r="BY18"/>
  <c r="BT18"/>
  <c r="BO18"/>
  <c r="BJ18"/>
  <c r="BE18"/>
  <c r="AZ18"/>
  <c r="AU18"/>
  <c r="AP18"/>
  <c r="AK18"/>
  <c r="AF18"/>
  <c r="AA18"/>
  <c r="V18"/>
  <c r="Q18"/>
  <c r="L18"/>
  <c r="G18"/>
  <c r="BY17"/>
  <c r="BT17"/>
  <c r="BO17"/>
  <c r="BJ17"/>
  <c r="BE17"/>
  <c r="AZ17"/>
  <c r="AU17"/>
  <c r="AP17"/>
  <c r="AK17"/>
  <c r="AF17"/>
  <c r="AA17"/>
  <c r="V17"/>
  <c r="Q17"/>
  <c r="L17"/>
  <c r="CP17" s="1"/>
  <c r="G17"/>
  <c r="BY16"/>
  <c r="BT16"/>
  <c r="BO16"/>
  <c r="BJ16"/>
  <c r="BE16"/>
  <c r="AZ16"/>
  <c r="AU16"/>
  <c r="AP16"/>
  <c r="AK16"/>
  <c r="AF16"/>
  <c r="AA16"/>
  <c r="V16"/>
  <c r="Q16"/>
  <c r="L16"/>
  <c r="G16"/>
  <c r="BY15"/>
  <c r="BT15"/>
  <c r="BO15"/>
  <c r="BJ15"/>
  <c r="BE15"/>
  <c r="AZ15"/>
  <c r="AU15"/>
  <c r="AP15"/>
  <c r="AK15"/>
  <c r="AF15"/>
  <c r="AA15"/>
  <c r="V15"/>
  <c r="Q15"/>
  <c r="L15"/>
  <c r="CP15" s="1"/>
  <c r="G15"/>
  <c r="BY14"/>
  <c r="BT14"/>
  <c r="BO14"/>
  <c r="BJ14"/>
  <c r="BE14"/>
  <c r="AZ14"/>
  <c r="AU14"/>
  <c r="AP14"/>
  <c r="AK14"/>
  <c r="AF14"/>
  <c r="AA14"/>
  <c r="V14"/>
  <c r="Q14"/>
  <c r="L14"/>
  <c r="G14"/>
  <c r="CR14" s="1"/>
  <c r="BY13"/>
  <c r="BT13"/>
  <c r="BO13"/>
  <c r="BJ13"/>
  <c r="BE13"/>
  <c r="AZ13"/>
  <c r="AU13"/>
  <c r="AP13"/>
  <c r="AK13"/>
  <c r="AF13"/>
  <c r="AA13"/>
  <c r="V13"/>
  <c r="Q13"/>
  <c r="L13"/>
  <c r="G13"/>
  <c r="BY12"/>
  <c r="BT12"/>
  <c r="BO12"/>
  <c r="BJ12"/>
  <c r="BE12"/>
  <c r="AZ12"/>
  <c r="AU12"/>
  <c r="AP12"/>
  <c r="AK12"/>
  <c r="AF12"/>
  <c r="AA12"/>
  <c r="V12"/>
  <c r="Q12"/>
  <c r="L12"/>
  <c r="G12"/>
  <c r="G32" s="1"/>
  <c r="BY11"/>
  <c r="BT11"/>
  <c r="BO11"/>
  <c r="BJ11"/>
  <c r="BE11"/>
  <c r="AZ11"/>
  <c r="AU11"/>
  <c r="AP11"/>
  <c r="AK11"/>
  <c r="AF11"/>
  <c r="AA11"/>
  <c r="V11"/>
  <c r="Q11"/>
  <c r="L11"/>
  <c r="G11"/>
  <c r="BY10"/>
  <c r="BT10"/>
  <c r="BO10"/>
  <c r="BJ10"/>
  <c r="BE10"/>
  <c r="AZ10"/>
  <c r="AU10"/>
  <c r="AP10"/>
  <c r="AK10"/>
  <c r="AF10"/>
  <c r="AA10"/>
  <c r="V10"/>
  <c r="Q10"/>
  <c r="L10"/>
  <c r="G10"/>
  <c r="G30" s="1"/>
  <c r="BX33" i="6"/>
  <c r="BW33"/>
  <c r="BV33"/>
  <c r="BU33"/>
  <c r="BS33"/>
  <c r="BR33"/>
  <c r="BQ33"/>
  <c r="BP33"/>
  <c r="BN33"/>
  <c r="BM33"/>
  <c r="BL33"/>
  <c r="BK33"/>
  <c r="BI33"/>
  <c r="BH33"/>
  <c r="BG33"/>
  <c r="BF33"/>
  <c r="BD33"/>
  <c r="BC33"/>
  <c r="BB33"/>
  <c r="BA33"/>
  <c r="AY33"/>
  <c r="AX33"/>
  <c r="AW33"/>
  <c r="AV33"/>
  <c r="AT33"/>
  <c r="AS33"/>
  <c r="AR33"/>
  <c r="AQ33"/>
  <c r="AO33"/>
  <c r="AN33"/>
  <c r="AM33"/>
  <c r="AL33"/>
  <c r="AJ33"/>
  <c r="AI33"/>
  <c r="AH33"/>
  <c r="AG33"/>
  <c r="AE33"/>
  <c r="AD33"/>
  <c r="AC33"/>
  <c r="AB33"/>
  <c r="Z33"/>
  <c r="Y33"/>
  <c r="X33"/>
  <c r="W33"/>
  <c r="U33"/>
  <c r="T33"/>
  <c r="S33"/>
  <c r="R33"/>
  <c r="P33"/>
  <c r="O33"/>
  <c r="N33"/>
  <c r="M33"/>
  <c r="K33"/>
  <c r="J33"/>
  <c r="I33"/>
  <c r="H33"/>
  <c r="F33"/>
  <c r="X42" s="1"/>
  <c r="E33"/>
  <c r="V42" s="1"/>
  <c r="D33"/>
  <c r="T42" s="1"/>
  <c r="C33"/>
  <c r="R42" s="1"/>
  <c r="BX32"/>
  <c r="BW32"/>
  <c r="BV32"/>
  <c r="BU32"/>
  <c r="BS32"/>
  <c r="BR32"/>
  <c r="BQ32"/>
  <c r="BP32"/>
  <c r="BN32"/>
  <c r="BM32"/>
  <c r="BL32"/>
  <c r="BK32"/>
  <c r="BI32"/>
  <c r="BH32"/>
  <c r="BG32"/>
  <c r="BF32"/>
  <c r="BD32"/>
  <c r="BC32"/>
  <c r="BB32"/>
  <c r="BA32"/>
  <c r="AY32"/>
  <c r="AX32"/>
  <c r="AW32"/>
  <c r="AV32"/>
  <c r="AT32"/>
  <c r="AS32"/>
  <c r="AR32"/>
  <c r="AQ32"/>
  <c r="AO32"/>
  <c r="AN32"/>
  <c r="AM32"/>
  <c r="AL32"/>
  <c r="AJ32"/>
  <c r="AI32"/>
  <c r="AH32"/>
  <c r="AG32"/>
  <c r="AE32"/>
  <c r="AD32"/>
  <c r="AC32"/>
  <c r="AB32"/>
  <c r="Z32"/>
  <c r="Y32"/>
  <c r="X32"/>
  <c r="W32"/>
  <c r="U32"/>
  <c r="T32"/>
  <c r="S32"/>
  <c r="R32"/>
  <c r="P32"/>
  <c r="O32"/>
  <c r="N32"/>
  <c r="M32"/>
  <c r="K32"/>
  <c r="J32"/>
  <c r="I32"/>
  <c r="H32"/>
  <c r="F32"/>
  <c r="X41" s="1"/>
  <c r="E32"/>
  <c r="V41" s="1"/>
  <c r="D32"/>
  <c r="T41" s="1"/>
  <c r="C32"/>
  <c r="R41" s="1"/>
  <c r="BX31"/>
  <c r="BW31"/>
  <c r="BV31"/>
  <c r="BU31"/>
  <c r="BS31"/>
  <c r="BR31"/>
  <c r="BQ31"/>
  <c r="BP31"/>
  <c r="BN31"/>
  <c r="BM31"/>
  <c r="BL31"/>
  <c r="BK31"/>
  <c r="BI31"/>
  <c r="BH31"/>
  <c r="BG31"/>
  <c r="BF31"/>
  <c r="BD31"/>
  <c r="BC31"/>
  <c r="BB31"/>
  <c r="BA31"/>
  <c r="AY31"/>
  <c r="AX31"/>
  <c r="AW31"/>
  <c r="AV31"/>
  <c r="AT31"/>
  <c r="AS31"/>
  <c r="AR31"/>
  <c r="AQ31"/>
  <c r="AO31"/>
  <c r="AN31"/>
  <c r="AM31"/>
  <c r="AL31"/>
  <c r="AJ31"/>
  <c r="AI31"/>
  <c r="AH31"/>
  <c r="AG31"/>
  <c r="AE31"/>
  <c r="AD31"/>
  <c r="AC31"/>
  <c r="AB31"/>
  <c r="Z31"/>
  <c r="Y31"/>
  <c r="X31"/>
  <c r="W31"/>
  <c r="U31"/>
  <c r="T31"/>
  <c r="S31"/>
  <c r="R31"/>
  <c r="P31"/>
  <c r="O31"/>
  <c r="N31"/>
  <c r="M31"/>
  <c r="K31"/>
  <c r="J31"/>
  <c r="I31"/>
  <c r="H31"/>
  <c r="F31"/>
  <c r="X40" s="1"/>
  <c r="E31"/>
  <c r="V40" s="1"/>
  <c r="D31"/>
  <c r="T40" s="1"/>
  <c r="C31"/>
  <c r="R40" s="1"/>
  <c r="BX30"/>
  <c r="BW30"/>
  <c r="BV30"/>
  <c r="BU30"/>
  <c r="BS30"/>
  <c r="BR30"/>
  <c r="BQ30"/>
  <c r="BP30"/>
  <c r="BN30"/>
  <c r="BM30"/>
  <c r="BL30"/>
  <c r="BK30"/>
  <c r="BI30"/>
  <c r="BH30"/>
  <c r="BG30"/>
  <c r="BF30"/>
  <c r="BD30"/>
  <c r="BC30"/>
  <c r="BB30"/>
  <c r="BA30"/>
  <c r="AY30"/>
  <c r="AX30"/>
  <c r="AW30"/>
  <c r="AV30"/>
  <c r="AT30"/>
  <c r="AS30"/>
  <c r="AR30"/>
  <c r="AQ30"/>
  <c r="AO30"/>
  <c r="AN30"/>
  <c r="AM30"/>
  <c r="AL30"/>
  <c r="AJ30"/>
  <c r="AI30"/>
  <c r="AH30"/>
  <c r="AG30"/>
  <c r="AE30"/>
  <c r="AD30"/>
  <c r="AC30"/>
  <c r="AB30"/>
  <c r="Z30"/>
  <c r="Y30"/>
  <c r="X30"/>
  <c r="W30"/>
  <c r="U30"/>
  <c r="T30"/>
  <c r="S30"/>
  <c r="R30"/>
  <c r="P30"/>
  <c r="O30"/>
  <c r="N30"/>
  <c r="M30"/>
  <c r="K30"/>
  <c r="J30"/>
  <c r="I30"/>
  <c r="H30"/>
  <c r="F30"/>
  <c r="X39" s="1"/>
  <c r="E30"/>
  <c r="D30"/>
  <c r="T39" s="1"/>
  <c r="C30"/>
  <c r="BY25"/>
  <c r="BT25"/>
  <c r="BO25"/>
  <c r="BJ25"/>
  <c r="BE25"/>
  <c r="AZ25"/>
  <c r="AU25"/>
  <c r="AP25"/>
  <c r="AK25"/>
  <c r="AF25"/>
  <c r="AA25"/>
  <c r="V25"/>
  <c r="Q25"/>
  <c r="L25"/>
  <c r="G25"/>
  <c r="CR25" s="1"/>
  <c r="BY24"/>
  <c r="BT24"/>
  <c r="BO24"/>
  <c r="BJ24"/>
  <c r="BE24"/>
  <c r="AZ24"/>
  <c r="AU24"/>
  <c r="AP24"/>
  <c r="AK24"/>
  <c r="AF24"/>
  <c r="AA24"/>
  <c r="V24"/>
  <c r="Q24"/>
  <c r="L24"/>
  <c r="G24"/>
  <c r="CR24" s="1"/>
  <c r="BY23"/>
  <c r="BT23"/>
  <c r="BO23"/>
  <c r="BJ23"/>
  <c r="BE23"/>
  <c r="AZ23"/>
  <c r="AU23"/>
  <c r="AP23"/>
  <c r="AK23"/>
  <c r="AF23"/>
  <c r="AA23"/>
  <c r="V23"/>
  <c r="Q23"/>
  <c r="L23"/>
  <c r="G23"/>
  <c r="CR23" s="1"/>
  <c r="BY22"/>
  <c r="BT22"/>
  <c r="BO22"/>
  <c r="BJ22"/>
  <c r="BE22"/>
  <c r="AZ22"/>
  <c r="AU22"/>
  <c r="AP22"/>
  <c r="AK22"/>
  <c r="AF22"/>
  <c r="AA22"/>
  <c r="V22"/>
  <c r="Q22"/>
  <c r="L22"/>
  <c r="G22"/>
  <c r="CR22" s="1"/>
  <c r="BY21"/>
  <c r="BT21"/>
  <c r="BO21"/>
  <c r="BJ21"/>
  <c r="BE21"/>
  <c r="AZ21"/>
  <c r="AU21"/>
  <c r="AP21"/>
  <c r="AK21"/>
  <c r="AF21"/>
  <c r="AA21"/>
  <c r="V21"/>
  <c r="Q21"/>
  <c r="L21"/>
  <c r="G21"/>
  <c r="CR21" s="1"/>
  <c r="BY20"/>
  <c r="BT20"/>
  <c r="BO20"/>
  <c r="BJ20"/>
  <c r="BE20"/>
  <c r="AZ20"/>
  <c r="AU20"/>
  <c r="AP20"/>
  <c r="AK20"/>
  <c r="AF20"/>
  <c r="AA20"/>
  <c r="V20"/>
  <c r="Q20"/>
  <c r="L20"/>
  <c r="G20"/>
  <c r="CR20" s="1"/>
  <c r="BY19"/>
  <c r="BT19"/>
  <c r="BO19"/>
  <c r="BJ19"/>
  <c r="BE19"/>
  <c r="AZ19"/>
  <c r="AU19"/>
  <c r="AP19"/>
  <c r="AK19"/>
  <c r="AF19"/>
  <c r="AA19"/>
  <c r="V19"/>
  <c r="Q19"/>
  <c r="L19"/>
  <c r="G19"/>
  <c r="CR19" s="1"/>
  <c r="BY18"/>
  <c r="BT18"/>
  <c r="BO18"/>
  <c r="BJ18"/>
  <c r="BE18"/>
  <c r="AZ18"/>
  <c r="AU18"/>
  <c r="AP18"/>
  <c r="AK18"/>
  <c r="AF18"/>
  <c r="AA18"/>
  <c r="V18"/>
  <c r="Q18"/>
  <c r="L18"/>
  <c r="G18"/>
  <c r="CR18" s="1"/>
  <c r="BY17"/>
  <c r="BT17"/>
  <c r="BO17"/>
  <c r="BJ17"/>
  <c r="BE17"/>
  <c r="AZ17"/>
  <c r="AU17"/>
  <c r="AP17"/>
  <c r="AK17"/>
  <c r="AF17"/>
  <c r="AA17"/>
  <c r="V17"/>
  <c r="Q17"/>
  <c r="L17"/>
  <c r="G17"/>
  <c r="CR17" s="1"/>
  <c r="BY16"/>
  <c r="BT16"/>
  <c r="BO16"/>
  <c r="BJ16"/>
  <c r="BE16"/>
  <c r="AZ16"/>
  <c r="AU16"/>
  <c r="AP16"/>
  <c r="AK16"/>
  <c r="AF16"/>
  <c r="AA16"/>
  <c r="V16"/>
  <c r="Q16"/>
  <c r="L16"/>
  <c r="G16"/>
  <c r="CR16" s="1"/>
  <c r="BY15"/>
  <c r="BT15"/>
  <c r="BO15"/>
  <c r="BJ15"/>
  <c r="BE15"/>
  <c r="AZ15"/>
  <c r="AU15"/>
  <c r="AP15"/>
  <c r="AK15"/>
  <c r="AF15"/>
  <c r="AA15"/>
  <c r="V15"/>
  <c r="Q15"/>
  <c r="L15"/>
  <c r="CB15" s="1"/>
  <c r="G15"/>
  <c r="BY14"/>
  <c r="BT14"/>
  <c r="BO14"/>
  <c r="BJ14"/>
  <c r="BE14"/>
  <c r="AZ14"/>
  <c r="AU14"/>
  <c r="AP14"/>
  <c r="AK14"/>
  <c r="AF14"/>
  <c r="AA14"/>
  <c r="V14"/>
  <c r="Q14"/>
  <c r="L14"/>
  <c r="CD14" s="1"/>
  <c r="G14"/>
  <c r="CR14" s="1"/>
  <c r="BY13"/>
  <c r="BT13"/>
  <c r="BO13"/>
  <c r="BJ13"/>
  <c r="BE13"/>
  <c r="AZ13"/>
  <c r="AU13"/>
  <c r="AP13"/>
  <c r="AK13"/>
  <c r="AF13"/>
  <c r="AA13"/>
  <c r="V13"/>
  <c r="Q13"/>
  <c r="L13"/>
  <c r="CD13" s="1"/>
  <c r="G13"/>
  <c r="G33" s="1"/>
  <c r="BY12"/>
  <c r="BT12"/>
  <c r="BO12"/>
  <c r="BJ12"/>
  <c r="BE12"/>
  <c r="AZ12"/>
  <c r="AU12"/>
  <c r="AP12"/>
  <c r="AK12"/>
  <c r="AF12"/>
  <c r="AA12"/>
  <c r="V12"/>
  <c r="Q12"/>
  <c r="L12"/>
  <c r="BZ12" s="1"/>
  <c r="G12"/>
  <c r="G32" s="1"/>
  <c r="BY11"/>
  <c r="BT11"/>
  <c r="BO11"/>
  <c r="BJ11"/>
  <c r="BE11"/>
  <c r="AZ11"/>
  <c r="AU11"/>
  <c r="AP11"/>
  <c r="AK11"/>
  <c r="AF11"/>
  <c r="AA11"/>
  <c r="V11"/>
  <c r="Q11"/>
  <c r="L11"/>
  <c r="BZ11" s="1"/>
  <c r="G11"/>
  <c r="G31" s="1"/>
  <c r="BY10"/>
  <c r="BT10"/>
  <c r="BO10"/>
  <c r="BJ10"/>
  <c r="BE10"/>
  <c r="AZ10"/>
  <c r="AU10"/>
  <c r="AP10"/>
  <c r="AK10"/>
  <c r="AF10"/>
  <c r="AA10"/>
  <c r="V10"/>
  <c r="Q10"/>
  <c r="L10"/>
  <c r="G10"/>
  <c r="G30" s="1"/>
  <c r="BX33" i="5"/>
  <c r="BW33"/>
  <c r="BV33"/>
  <c r="BU33"/>
  <c r="BS33"/>
  <c r="BR33"/>
  <c r="BQ33"/>
  <c r="BP33"/>
  <c r="BN33"/>
  <c r="BM33"/>
  <c r="BL33"/>
  <c r="BK33"/>
  <c r="BI33"/>
  <c r="BH33"/>
  <c r="BG33"/>
  <c r="BF33"/>
  <c r="BD33"/>
  <c r="BC33"/>
  <c r="BB33"/>
  <c r="BA33"/>
  <c r="AY33"/>
  <c r="AX33"/>
  <c r="AW33"/>
  <c r="AV33"/>
  <c r="AT33"/>
  <c r="AS33"/>
  <c r="AR33"/>
  <c r="AQ33"/>
  <c r="AO33"/>
  <c r="AN33"/>
  <c r="AM33"/>
  <c r="AL33"/>
  <c r="AJ33"/>
  <c r="AI33"/>
  <c r="AH33"/>
  <c r="AG33"/>
  <c r="AE33"/>
  <c r="AD33"/>
  <c r="AC33"/>
  <c r="AB33"/>
  <c r="Z33"/>
  <c r="Y33"/>
  <c r="X33"/>
  <c r="W33"/>
  <c r="U33"/>
  <c r="T33"/>
  <c r="S33"/>
  <c r="R33"/>
  <c r="P33"/>
  <c r="O33"/>
  <c r="N33"/>
  <c r="M33"/>
  <c r="K33"/>
  <c r="J33"/>
  <c r="I33"/>
  <c r="H33"/>
  <c r="F33"/>
  <c r="X42" s="1"/>
  <c r="E33"/>
  <c r="V42" s="1"/>
  <c r="D33"/>
  <c r="T42" s="1"/>
  <c r="C33"/>
  <c r="R42" s="1"/>
  <c r="BX32"/>
  <c r="BW32"/>
  <c r="BV32"/>
  <c r="BU32"/>
  <c r="BS32"/>
  <c r="BR32"/>
  <c r="BQ32"/>
  <c r="BP32"/>
  <c r="BN32"/>
  <c r="BM32"/>
  <c r="BL32"/>
  <c r="BK32"/>
  <c r="BI32"/>
  <c r="BH32"/>
  <c r="BG32"/>
  <c r="BF32"/>
  <c r="BD32"/>
  <c r="BC32"/>
  <c r="BB32"/>
  <c r="BA32"/>
  <c r="AY32"/>
  <c r="AX32"/>
  <c r="AW32"/>
  <c r="AV32"/>
  <c r="AT32"/>
  <c r="AS32"/>
  <c r="AR32"/>
  <c r="AQ32"/>
  <c r="AO32"/>
  <c r="AN32"/>
  <c r="AM32"/>
  <c r="AL32"/>
  <c r="AJ32"/>
  <c r="AI32"/>
  <c r="AH32"/>
  <c r="AG32"/>
  <c r="AE32"/>
  <c r="AD32"/>
  <c r="AC32"/>
  <c r="AB32"/>
  <c r="Z32"/>
  <c r="Y32"/>
  <c r="X32"/>
  <c r="W32"/>
  <c r="U32"/>
  <c r="T32"/>
  <c r="S32"/>
  <c r="R32"/>
  <c r="P32"/>
  <c r="O32"/>
  <c r="N32"/>
  <c r="M32"/>
  <c r="K32"/>
  <c r="J32"/>
  <c r="I32"/>
  <c r="H32"/>
  <c r="F32"/>
  <c r="X41" s="1"/>
  <c r="E32"/>
  <c r="V41" s="1"/>
  <c r="D32"/>
  <c r="T41" s="1"/>
  <c r="C32"/>
  <c r="R41" s="1"/>
  <c r="BX31"/>
  <c r="BW31"/>
  <c r="BV31"/>
  <c r="BU31"/>
  <c r="BS31"/>
  <c r="BR31"/>
  <c r="BQ31"/>
  <c r="BP31"/>
  <c r="BN31"/>
  <c r="BM31"/>
  <c r="BL31"/>
  <c r="BK31"/>
  <c r="BI31"/>
  <c r="BH31"/>
  <c r="BG31"/>
  <c r="BF31"/>
  <c r="BD31"/>
  <c r="BC31"/>
  <c r="BB31"/>
  <c r="BA31"/>
  <c r="AY31"/>
  <c r="AX31"/>
  <c r="AW31"/>
  <c r="AV31"/>
  <c r="AT31"/>
  <c r="AS31"/>
  <c r="AR31"/>
  <c r="AQ31"/>
  <c r="AO31"/>
  <c r="AN31"/>
  <c r="AM31"/>
  <c r="AL31"/>
  <c r="AJ31"/>
  <c r="AI31"/>
  <c r="AH31"/>
  <c r="AG31"/>
  <c r="AE31"/>
  <c r="AD31"/>
  <c r="AC31"/>
  <c r="AB31"/>
  <c r="Z31"/>
  <c r="Y31"/>
  <c r="X31"/>
  <c r="W31"/>
  <c r="U31"/>
  <c r="T31"/>
  <c r="S31"/>
  <c r="R31"/>
  <c r="P31"/>
  <c r="O31"/>
  <c r="N31"/>
  <c r="M31"/>
  <c r="K31"/>
  <c r="J31"/>
  <c r="I31"/>
  <c r="H31"/>
  <c r="F31"/>
  <c r="X40" s="1"/>
  <c r="E31"/>
  <c r="V40" s="1"/>
  <c r="D31"/>
  <c r="T40" s="1"/>
  <c r="C31"/>
  <c r="R40" s="1"/>
  <c r="BX30"/>
  <c r="BW30"/>
  <c r="BV30"/>
  <c r="BU30"/>
  <c r="BS30"/>
  <c r="BR30"/>
  <c r="BQ30"/>
  <c r="BP30"/>
  <c r="BN30"/>
  <c r="BM30"/>
  <c r="BL30"/>
  <c r="BK30"/>
  <c r="BI30"/>
  <c r="BH30"/>
  <c r="BG30"/>
  <c r="BF30"/>
  <c r="BD30"/>
  <c r="BC30"/>
  <c r="BB30"/>
  <c r="BA30"/>
  <c r="AY30"/>
  <c r="AX30"/>
  <c r="AW30"/>
  <c r="AV30"/>
  <c r="AT30"/>
  <c r="AS30"/>
  <c r="AR30"/>
  <c r="AQ30"/>
  <c r="AO30"/>
  <c r="AN30"/>
  <c r="AM30"/>
  <c r="AL30"/>
  <c r="AJ30"/>
  <c r="AI30"/>
  <c r="AH30"/>
  <c r="AG30"/>
  <c r="AE30"/>
  <c r="AD30"/>
  <c r="AC30"/>
  <c r="AB30"/>
  <c r="Z30"/>
  <c r="Y30"/>
  <c r="X30"/>
  <c r="W30"/>
  <c r="U30"/>
  <c r="T30"/>
  <c r="S30"/>
  <c r="R30"/>
  <c r="P30"/>
  <c r="O30"/>
  <c r="N30"/>
  <c r="M30"/>
  <c r="K30"/>
  <c r="J30"/>
  <c r="I30"/>
  <c r="H30"/>
  <c r="F30"/>
  <c r="X39" s="1"/>
  <c r="E30"/>
  <c r="D30"/>
  <c r="T39" s="1"/>
  <c r="C30"/>
  <c r="BY25"/>
  <c r="BT25"/>
  <c r="BO25"/>
  <c r="BJ25"/>
  <c r="BE25"/>
  <c r="AZ25"/>
  <c r="AU25"/>
  <c r="AP25"/>
  <c r="AK25"/>
  <c r="AF25"/>
  <c r="AA25"/>
  <c r="V25"/>
  <c r="Q25"/>
  <c r="L25"/>
  <c r="G25"/>
  <c r="CR25" s="1"/>
  <c r="BY24"/>
  <c r="BT24"/>
  <c r="BO24"/>
  <c r="BJ24"/>
  <c r="BE24"/>
  <c r="AZ24"/>
  <c r="AU24"/>
  <c r="AP24"/>
  <c r="AK24"/>
  <c r="AF24"/>
  <c r="AA24"/>
  <c r="V24"/>
  <c r="Q24"/>
  <c r="L24"/>
  <c r="G24"/>
  <c r="CR24" s="1"/>
  <c r="BY23"/>
  <c r="BT23"/>
  <c r="BO23"/>
  <c r="BJ23"/>
  <c r="BE23"/>
  <c r="AZ23"/>
  <c r="AU23"/>
  <c r="AP23"/>
  <c r="AK23"/>
  <c r="AF23"/>
  <c r="AA23"/>
  <c r="V23"/>
  <c r="Q23"/>
  <c r="L23"/>
  <c r="G23"/>
  <c r="CR23" s="1"/>
  <c r="BY22"/>
  <c r="BT22"/>
  <c r="BO22"/>
  <c r="BJ22"/>
  <c r="BE22"/>
  <c r="AZ22"/>
  <c r="AU22"/>
  <c r="AP22"/>
  <c r="AK22"/>
  <c r="AF22"/>
  <c r="AA22"/>
  <c r="V22"/>
  <c r="Q22"/>
  <c r="L22"/>
  <c r="G22"/>
  <c r="CR22" s="1"/>
  <c r="BY21"/>
  <c r="BT21"/>
  <c r="BO21"/>
  <c r="BJ21"/>
  <c r="BE21"/>
  <c r="AZ21"/>
  <c r="AU21"/>
  <c r="AP21"/>
  <c r="AK21"/>
  <c r="AF21"/>
  <c r="AA21"/>
  <c r="V21"/>
  <c r="Q21"/>
  <c r="L21"/>
  <c r="G21"/>
  <c r="CR21" s="1"/>
  <c r="BY20"/>
  <c r="BT20"/>
  <c r="BO20"/>
  <c r="BJ20"/>
  <c r="BE20"/>
  <c r="AZ20"/>
  <c r="AU20"/>
  <c r="AP20"/>
  <c r="AK20"/>
  <c r="AF20"/>
  <c r="AA20"/>
  <c r="V20"/>
  <c r="Q20"/>
  <c r="L20"/>
  <c r="G20"/>
  <c r="CR20" s="1"/>
  <c r="BY19"/>
  <c r="BT19"/>
  <c r="BO19"/>
  <c r="BJ19"/>
  <c r="BE19"/>
  <c r="AZ19"/>
  <c r="AU19"/>
  <c r="AP19"/>
  <c r="AK19"/>
  <c r="AF19"/>
  <c r="AA19"/>
  <c r="V19"/>
  <c r="Q19"/>
  <c r="L19"/>
  <c r="G19"/>
  <c r="CR19" s="1"/>
  <c r="BY18"/>
  <c r="BT18"/>
  <c r="BO18"/>
  <c r="BJ18"/>
  <c r="BE18"/>
  <c r="AZ18"/>
  <c r="AU18"/>
  <c r="AP18"/>
  <c r="AK18"/>
  <c r="AF18"/>
  <c r="AA18"/>
  <c r="V18"/>
  <c r="Q18"/>
  <c r="L18"/>
  <c r="G18"/>
  <c r="CR18" s="1"/>
  <c r="BY17"/>
  <c r="BT17"/>
  <c r="BO17"/>
  <c r="BJ17"/>
  <c r="BE17"/>
  <c r="AZ17"/>
  <c r="AU17"/>
  <c r="AP17"/>
  <c r="AK17"/>
  <c r="AF17"/>
  <c r="AA17"/>
  <c r="V17"/>
  <c r="Q17"/>
  <c r="L17"/>
  <c r="G17"/>
  <c r="CR17" s="1"/>
  <c r="BY16"/>
  <c r="BT16"/>
  <c r="BO16"/>
  <c r="BJ16"/>
  <c r="BE16"/>
  <c r="AZ16"/>
  <c r="AU16"/>
  <c r="AP16"/>
  <c r="AK16"/>
  <c r="AF16"/>
  <c r="AA16"/>
  <c r="V16"/>
  <c r="Q16"/>
  <c r="L16"/>
  <c r="G16"/>
  <c r="CR16" s="1"/>
  <c r="BY15"/>
  <c r="BT15"/>
  <c r="BO15"/>
  <c r="BJ15"/>
  <c r="BE15"/>
  <c r="AZ15"/>
  <c r="AU15"/>
  <c r="AP15"/>
  <c r="AK15"/>
  <c r="AF15"/>
  <c r="AA15"/>
  <c r="V15"/>
  <c r="Q15"/>
  <c r="L15"/>
  <c r="G15"/>
  <c r="CP15" s="1"/>
  <c r="BY14"/>
  <c r="BT14"/>
  <c r="BO14"/>
  <c r="BJ14"/>
  <c r="BE14"/>
  <c r="AZ14"/>
  <c r="AU14"/>
  <c r="AP14"/>
  <c r="AK14"/>
  <c r="AF14"/>
  <c r="AA14"/>
  <c r="V14"/>
  <c r="Q14"/>
  <c r="L14"/>
  <c r="G14"/>
  <c r="CS14" s="1"/>
  <c r="BY13"/>
  <c r="BT13"/>
  <c r="BO13"/>
  <c r="BJ13"/>
  <c r="BE13"/>
  <c r="AZ13"/>
  <c r="AU13"/>
  <c r="AP13"/>
  <c r="AK13"/>
  <c r="AF13"/>
  <c r="AA13"/>
  <c r="V13"/>
  <c r="Q13"/>
  <c r="L13"/>
  <c r="G13"/>
  <c r="G33" s="1"/>
  <c r="BY12"/>
  <c r="BT12"/>
  <c r="BO12"/>
  <c r="BJ12"/>
  <c r="BE12"/>
  <c r="AZ12"/>
  <c r="AU12"/>
  <c r="AP12"/>
  <c r="AK12"/>
  <c r="AF12"/>
  <c r="AA12"/>
  <c r="V12"/>
  <c r="Q12"/>
  <c r="L12"/>
  <c r="G12"/>
  <c r="BY11"/>
  <c r="BT11"/>
  <c r="BO11"/>
  <c r="BJ11"/>
  <c r="BE11"/>
  <c r="AZ11"/>
  <c r="AU11"/>
  <c r="AP11"/>
  <c r="AK11"/>
  <c r="AF11"/>
  <c r="AA11"/>
  <c r="V11"/>
  <c r="Q11"/>
  <c r="L11"/>
  <c r="G11"/>
  <c r="G31" s="1"/>
  <c r="BY10"/>
  <c r="BT10"/>
  <c r="BO10"/>
  <c r="BJ10"/>
  <c r="BE10"/>
  <c r="AZ10"/>
  <c r="AU10"/>
  <c r="AP10"/>
  <c r="AK10"/>
  <c r="AF10"/>
  <c r="AA10"/>
  <c r="V10"/>
  <c r="Q10"/>
  <c r="L10"/>
  <c r="G10"/>
  <c r="BX33" i="2"/>
  <c r="BW33"/>
  <c r="BV33"/>
  <c r="BU33"/>
  <c r="BS33"/>
  <c r="BR33"/>
  <c r="BQ33"/>
  <c r="BP33"/>
  <c r="BN33"/>
  <c r="BM33"/>
  <c r="BL33"/>
  <c r="BK33"/>
  <c r="BI33"/>
  <c r="BH33"/>
  <c r="BG33"/>
  <c r="BF33"/>
  <c r="BD33"/>
  <c r="BC33"/>
  <c r="BB33"/>
  <c r="BA33"/>
  <c r="AY33"/>
  <c r="AX33"/>
  <c r="AW33"/>
  <c r="AV33"/>
  <c r="AT33"/>
  <c r="AS33"/>
  <c r="AR33"/>
  <c r="AQ33"/>
  <c r="AO33"/>
  <c r="AN33"/>
  <c r="AM33"/>
  <c r="AL33"/>
  <c r="AJ33"/>
  <c r="AI33"/>
  <c r="AH33"/>
  <c r="AG33"/>
  <c r="AE33"/>
  <c r="AD33"/>
  <c r="AC33"/>
  <c r="AB33"/>
  <c r="Z33"/>
  <c r="Y33"/>
  <c r="X33"/>
  <c r="W33"/>
  <c r="U33"/>
  <c r="T33"/>
  <c r="S33"/>
  <c r="R33"/>
  <c r="P33"/>
  <c r="O33"/>
  <c r="N33"/>
  <c r="M33"/>
  <c r="K33"/>
  <c r="J33"/>
  <c r="I33"/>
  <c r="H33"/>
  <c r="F33"/>
  <c r="X42" s="1"/>
  <c r="E33"/>
  <c r="V42" s="1"/>
  <c r="D33"/>
  <c r="T42" s="1"/>
  <c r="C33"/>
  <c r="R42" s="1"/>
  <c r="BX32"/>
  <c r="BW32"/>
  <c r="BV32"/>
  <c r="BU32"/>
  <c r="BS32"/>
  <c r="BR32"/>
  <c r="BQ32"/>
  <c r="BP32"/>
  <c r="BN32"/>
  <c r="BM32"/>
  <c r="BL32"/>
  <c r="BK32"/>
  <c r="BI32"/>
  <c r="BH32"/>
  <c r="BG32"/>
  <c r="BF32"/>
  <c r="BD32"/>
  <c r="BC32"/>
  <c r="BB32"/>
  <c r="BA32"/>
  <c r="AY32"/>
  <c r="AX32"/>
  <c r="AW32"/>
  <c r="AV32"/>
  <c r="AT32"/>
  <c r="AS32"/>
  <c r="AR32"/>
  <c r="AQ32"/>
  <c r="AO32"/>
  <c r="AN32"/>
  <c r="AM32"/>
  <c r="AL32"/>
  <c r="AJ32"/>
  <c r="AI32"/>
  <c r="AH32"/>
  <c r="AG32"/>
  <c r="AE32"/>
  <c r="AD32"/>
  <c r="AC32"/>
  <c r="AB32"/>
  <c r="Z32"/>
  <c r="Y32"/>
  <c r="X32"/>
  <c r="W32"/>
  <c r="U32"/>
  <c r="T32"/>
  <c r="S32"/>
  <c r="R32"/>
  <c r="P32"/>
  <c r="O32"/>
  <c r="N32"/>
  <c r="M32"/>
  <c r="K32"/>
  <c r="J32"/>
  <c r="I32"/>
  <c r="H32"/>
  <c r="F32"/>
  <c r="X41" s="1"/>
  <c r="E32"/>
  <c r="V41" s="1"/>
  <c r="D32"/>
  <c r="C32"/>
  <c r="R41" s="1"/>
  <c r="BX31"/>
  <c r="BW31"/>
  <c r="BV31"/>
  <c r="BU31"/>
  <c r="BS31"/>
  <c r="BR31"/>
  <c r="BQ31"/>
  <c r="BP31"/>
  <c r="BN31"/>
  <c r="BM31"/>
  <c r="BL31"/>
  <c r="BK31"/>
  <c r="BI31"/>
  <c r="BH31"/>
  <c r="BG31"/>
  <c r="BF31"/>
  <c r="BD31"/>
  <c r="BC31"/>
  <c r="BB31"/>
  <c r="BA31"/>
  <c r="AY31"/>
  <c r="AX31"/>
  <c r="AW31"/>
  <c r="AV31"/>
  <c r="AT31"/>
  <c r="AS31"/>
  <c r="AR31"/>
  <c r="AQ31"/>
  <c r="AO31"/>
  <c r="AN31"/>
  <c r="AM31"/>
  <c r="AL31"/>
  <c r="AJ31"/>
  <c r="AI31"/>
  <c r="AH31"/>
  <c r="AG31"/>
  <c r="AE31"/>
  <c r="AD31"/>
  <c r="AC31"/>
  <c r="AB31"/>
  <c r="Z31"/>
  <c r="Y31"/>
  <c r="X31"/>
  <c r="W31"/>
  <c r="U31"/>
  <c r="T31"/>
  <c r="S31"/>
  <c r="R31"/>
  <c r="P31"/>
  <c r="O31"/>
  <c r="N31"/>
  <c r="M31"/>
  <c r="K31"/>
  <c r="J31"/>
  <c r="I31"/>
  <c r="H31"/>
  <c r="F31"/>
  <c r="X40" s="1"/>
  <c r="E31"/>
  <c r="V40" s="1"/>
  <c r="D31"/>
  <c r="T40" s="1"/>
  <c r="C31"/>
  <c r="R40" s="1"/>
  <c r="BX30"/>
  <c r="BW30"/>
  <c r="BV30"/>
  <c r="BU30"/>
  <c r="BS30"/>
  <c r="BR30"/>
  <c r="BQ30"/>
  <c r="BP30"/>
  <c r="BN30"/>
  <c r="BM30"/>
  <c r="BL30"/>
  <c r="BK30"/>
  <c r="BI30"/>
  <c r="BH30"/>
  <c r="BG30"/>
  <c r="BF30"/>
  <c r="BD30"/>
  <c r="BC30"/>
  <c r="BB30"/>
  <c r="BA30"/>
  <c r="AY30"/>
  <c r="AX30"/>
  <c r="AW30"/>
  <c r="AV30"/>
  <c r="AT30"/>
  <c r="AS30"/>
  <c r="AR30"/>
  <c r="AQ30"/>
  <c r="AO30"/>
  <c r="AN30"/>
  <c r="AM30"/>
  <c r="AL30"/>
  <c r="AJ30"/>
  <c r="AI30"/>
  <c r="AH30"/>
  <c r="AG30"/>
  <c r="AE30"/>
  <c r="AD30"/>
  <c r="AC30"/>
  <c r="AB30"/>
  <c r="Z30"/>
  <c r="Y30"/>
  <c r="X30"/>
  <c r="W30"/>
  <c r="U30"/>
  <c r="T30"/>
  <c r="S30"/>
  <c r="R30"/>
  <c r="P30"/>
  <c r="O30"/>
  <c r="N30"/>
  <c r="M30"/>
  <c r="K30"/>
  <c r="J30"/>
  <c r="I30"/>
  <c r="H30"/>
  <c r="F30"/>
  <c r="X39" s="1"/>
  <c r="E30"/>
  <c r="D30"/>
  <c r="T39" s="1"/>
  <c r="C30"/>
  <c r="BY25"/>
  <c r="BT25"/>
  <c r="BO25"/>
  <c r="BJ25"/>
  <c r="BE25"/>
  <c r="AZ25"/>
  <c r="AU25"/>
  <c r="AP25"/>
  <c r="AK25"/>
  <c r="AF25"/>
  <c r="AA25"/>
  <c r="V25"/>
  <c r="Q25"/>
  <c r="L25"/>
  <c r="G25"/>
  <c r="CR25" s="1"/>
  <c r="BY24"/>
  <c r="BT24"/>
  <c r="BO24"/>
  <c r="BJ24"/>
  <c r="BE24"/>
  <c r="AZ24"/>
  <c r="AU24"/>
  <c r="AP24"/>
  <c r="AK24"/>
  <c r="AF24"/>
  <c r="AA24"/>
  <c r="V24"/>
  <c r="Q24"/>
  <c r="L24"/>
  <c r="G24"/>
  <c r="BY23"/>
  <c r="BT23"/>
  <c r="BO23"/>
  <c r="BJ23"/>
  <c r="BE23"/>
  <c r="AZ23"/>
  <c r="AU23"/>
  <c r="AP23"/>
  <c r="AK23"/>
  <c r="AF23"/>
  <c r="AA23"/>
  <c r="V23"/>
  <c r="Q23"/>
  <c r="L23"/>
  <c r="G23"/>
  <c r="CR23" s="1"/>
  <c r="BY22"/>
  <c r="BT22"/>
  <c r="BO22"/>
  <c r="BJ22"/>
  <c r="BE22"/>
  <c r="AZ22"/>
  <c r="AU22"/>
  <c r="AP22"/>
  <c r="AK22"/>
  <c r="AF22"/>
  <c r="AA22"/>
  <c r="V22"/>
  <c r="Q22"/>
  <c r="L22"/>
  <c r="G22"/>
  <c r="BY21"/>
  <c r="BT21"/>
  <c r="BO21"/>
  <c r="BJ21"/>
  <c r="BE21"/>
  <c r="AZ21"/>
  <c r="AU21"/>
  <c r="AP21"/>
  <c r="AK21"/>
  <c r="AF21"/>
  <c r="AA21"/>
  <c r="V21"/>
  <c r="Q21"/>
  <c r="L21"/>
  <c r="G21"/>
  <c r="CR21" s="1"/>
  <c r="BY20"/>
  <c r="BT20"/>
  <c r="BO20"/>
  <c r="BJ20"/>
  <c r="BE20"/>
  <c r="AZ20"/>
  <c r="AU20"/>
  <c r="AP20"/>
  <c r="AK20"/>
  <c r="AF20"/>
  <c r="AA20"/>
  <c r="V20"/>
  <c r="Q20"/>
  <c r="L20"/>
  <c r="G20"/>
  <c r="BY19"/>
  <c r="BT19"/>
  <c r="BO19"/>
  <c r="BJ19"/>
  <c r="BE19"/>
  <c r="AZ19"/>
  <c r="AU19"/>
  <c r="AP19"/>
  <c r="AK19"/>
  <c r="AF19"/>
  <c r="AA19"/>
  <c r="V19"/>
  <c r="Q19"/>
  <c r="L19"/>
  <c r="G19"/>
  <c r="CR19" s="1"/>
  <c r="BY18"/>
  <c r="BT18"/>
  <c r="BO18"/>
  <c r="BJ18"/>
  <c r="BE18"/>
  <c r="AZ18"/>
  <c r="AU18"/>
  <c r="AP18"/>
  <c r="AK18"/>
  <c r="AF18"/>
  <c r="AA18"/>
  <c r="V18"/>
  <c r="Q18"/>
  <c r="L18"/>
  <c r="G18"/>
  <c r="BY17"/>
  <c r="BT17"/>
  <c r="BO17"/>
  <c r="BJ17"/>
  <c r="BE17"/>
  <c r="AZ17"/>
  <c r="AU17"/>
  <c r="AP17"/>
  <c r="AK17"/>
  <c r="AF17"/>
  <c r="AA17"/>
  <c r="V17"/>
  <c r="Q17"/>
  <c r="L17"/>
  <c r="G17"/>
  <c r="CR17" s="1"/>
  <c r="BY16"/>
  <c r="BT16"/>
  <c r="BO16"/>
  <c r="BJ16"/>
  <c r="BE16"/>
  <c r="AZ16"/>
  <c r="AU16"/>
  <c r="AP16"/>
  <c r="AK16"/>
  <c r="AF16"/>
  <c r="AA16"/>
  <c r="V16"/>
  <c r="Q16"/>
  <c r="L16"/>
  <c r="G16"/>
  <c r="BY15"/>
  <c r="BT15"/>
  <c r="BO15"/>
  <c r="BJ15"/>
  <c r="BE15"/>
  <c r="AZ15"/>
  <c r="AU15"/>
  <c r="AP15"/>
  <c r="AK15"/>
  <c r="AF15"/>
  <c r="AA15"/>
  <c r="V15"/>
  <c r="Q15"/>
  <c r="L15"/>
  <c r="G15"/>
  <c r="BY14"/>
  <c r="BT14"/>
  <c r="BO14"/>
  <c r="BJ14"/>
  <c r="BE14"/>
  <c r="AZ14"/>
  <c r="AU14"/>
  <c r="AP14"/>
  <c r="AK14"/>
  <c r="AF14"/>
  <c r="AA14"/>
  <c r="V14"/>
  <c r="Q14"/>
  <c r="L14"/>
  <c r="G14"/>
  <c r="BY13"/>
  <c r="BT13"/>
  <c r="BO13"/>
  <c r="BJ13"/>
  <c r="BE13"/>
  <c r="AZ13"/>
  <c r="AU13"/>
  <c r="AP13"/>
  <c r="AK13"/>
  <c r="AF13"/>
  <c r="AA13"/>
  <c r="V13"/>
  <c r="Q13"/>
  <c r="L13"/>
  <c r="G13"/>
  <c r="BY12"/>
  <c r="BT12"/>
  <c r="BO12"/>
  <c r="BJ12"/>
  <c r="BE12"/>
  <c r="AZ12"/>
  <c r="AU12"/>
  <c r="AP12"/>
  <c r="AK12"/>
  <c r="AF12"/>
  <c r="AA12"/>
  <c r="V12"/>
  <c r="Q12"/>
  <c r="L12"/>
  <c r="G12"/>
  <c r="G32" s="1"/>
  <c r="BY11"/>
  <c r="BT11"/>
  <c r="BO11"/>
  <c r="BJ11"/>
  <c r="BE11"/>
  <c r="AZ11"/>
  <c r="AU11"/>
  <c r="AP11"/>
  <c r="AK11"/>
  <c r="AF11"/>
  <c r="AA11"/>
  <c r="V11"/>
  <c r="Q11"/>
  <c r="L11"/>
  <c r="G11"/>
  <c r="BY10"/>
  <c r="BT10"/>
  <c r="BO10"/>
  <c r="BJ10"/>
  <c r="BE10"/>
  <c r="AZ10"/>
  <c r="AU10"/>
  <c r="AP10"/>
  <c r="AK10"/>
  <c r="AF10"/>
  <c r="AA10"/>
  <c r="V10"/>
  <c r="Q10"/>
  <c r="L10"/>
  <c r="G10"/>
  <c r="G30" s="1"/>
  <c r="BY11" i="4"/>
  <c r="BY12"/>
  <c r="BY13"/>
  <c r="BY14"/>
  <c r="BY15"/>
  <c r="BY16"/>
  <c r="BY17"/>
  <c r="BY18"/>
  <c r="BY19"/>
  <c r="BY20"/>
  <c r="BY21"/>
  <c r="BY22"/>
  <c r="BY23"/>
  <c r="BY24"/>
  <c r="BY25"/>
  <c r="BY10"/>
  <c r="BT11"/>
  <c r="BT12"/>
  <c r="BT13"/>
  <c r="BT14"/>
  <c r="BT15"/>
  <c r="BT16"/>
  <c r="BT17"/>
  <c r="BT18"/>
  <c r="BT19"/>
  <c r="BT20"/>
  <c r="BT21"/>
  <c r="BT22"/>
  <c r="BT23"/>
  <c r="BT24"/>
  <c r="BT25"/>
  <c r="BT10"/>
  <c r="BO11"/>
  <c r="BO12"/>
  <c r="BO13"/>
  <c r="BO14"/>
  <c r="BO15"/>
  <c r="BO16"/>
  <c r="BO17"/>
  <c r="BO18"/>
  <c r="BO19"/>
  <c r="BO20"/>
  <c r="BO21"/>
  <c r="BO22"/>
  <c r="BO23"/>
  <c r="BO24"/>
  <c r="BO25"/>
  <c r="BO31" s="1"/>
  <c r="BO10"/>
  <c r="BJ11"/>
  <c r="BJ12"/>
  <c r="BJ13"/>
  <c r="BJ14"/>
  <c r="BJ15"/>
  <c r="BJ16"/>
  <c r="BJ17"/>
  <c r="BJ18"/>
  <c r="BJ19"/>
  <c r="BJ20"/>
  <c r="BJ21"/>
  <c r="BJ22"/>
  <c r="BJ23"/>
  <c r="BJ24"/>
  <c r="BJ25"/>
  <c r="BJ10"/>
  <c r="BE11"/>
  <c r="BE12"/>
  <c r="BE13"/>
  <c r="BE14"/>
  <c r="BE15"/>
  <c r="BE16"/>
  <c r="BE17"/>
  <c r="BE18"/>
  <c r="BE19"/>
  <c r="BE20"/>
  <c r="BE21"/>
  <c r="BE22"/>
  <c r="BE23"/>
  <c r="BE24"/>
  <c r="BE25"/>
  <c r="BE10"/>
  <c r="AZ11"/>
  <c r="AZ12"/>
  <c r="AZ13"/>
  <c r="AZ14"/>
  <c r="AZ15"/>
  <c r="AZ16"/>
  <c r="AZ17"/>
  <c r="AZ18"/>
  <c r="AZ19"/>
  <c r="AZ20"/>
  <c r="AZ21"/>
  <c r="AZ22"/>
  <c r="AZ23"/>
  <c r="AZ24"/>
  <c r="AZ25"/>
  <c r="AZ10"/>
  <c r="AU25"/>
  <c r="AU11"/>
  <c r="AU12"/>
  <c r="AU13"/>
  <c r="AU14"/>
  <c r="AU15"/>
  <c r="AU16"/>
  <c r="AU17"/>
  <c r="AU18"/>
  <c r="AU19"/>
  <c r="AU20"/>
  <c r="AU21"/>
  <c r="AU22"/>
  <c r="AU23"/>
  <c r="AU24"/>
  <c r="AU10"/>
  <c r="AP11"/>
  <c r="AP12"/>
  <c r="AP13"/>
  <c r="AP14"/>
  <c r="AP15"/>
  <c r="AP16"/>
  <c r="AP17"/>
  <c r="AP18"/>
  <c r="AP19"/>
  <c r="AP20"/>
  <c r="AP21"/>
  <c r="AP22"/>
  <c r="AP23"/>
  <c r="AP24"/>
  <c r="AP25"/>
  <c r="AP10"/>
  <c r="AK11"/>
  <c r="AK12"/>
  <c r="AK13"/>
  <c r="AK14"/>
  <c r="AK15"/>
  <c r="AK16"/>
  <c r="AK17"/>
  <c r="AK18"/>
  <c r="AK19"/>
  <c r="AK20"/>
  <c r="AK21"/>
  <c r="AK22"/>
  <c r="AK23"/>
  <c r="AK24"/>
  <c r="AK25"/>
  <c r="AK10"/>
  <c r="AF11"/>
  <c r="AF12"/>
  <c r="AF13"/>
  <c r="AF14"/>
  <c r="AF15"/>
  <c r="AF16"/>
  <c r="AF17"/>
  <c r="AF18"/>
  <c r="AF19"/>
  <c r="AF20"/>
  <c r="AF21"/>
  <c r="AF22"/>
  <c r="AF23"/>
  <c r="AF24"/>
  <c r="AF25"/>
  <c r="AF10"/>
  <c r="AA11"/>
  <c r="AA12"/>
  <c r="AA13"/>
  <c r="AA14"/>
  <c r="AA15"/>
  <c r="AA16"/>
  <c r="AA17"/>
  <c r="AA18"/>
  <c r="AA19"/>
  <c r="AA20"/>
  <c r="AA21"/>
  <c r="AA22"/>
  <c r="AA23"/>
  <c r="AA24"/>
  <c r="AA25"/>
  <c r="AA10"/>
  <c r="V11"/>
  <c r="V12"/>
  <c r="V13"/>
  <c r="V14"/>
  <c r="V15"/>
  <c r="V16"/>
  <c r="V17"/>
  <c r="V18"/>
  <c r="V19"/>
  <c r="V20"/>
  <c r="V21"/>
  <c r="V22"/>
  <c r="V23"/>
  <c r="V24"/>
  <c r="V25"/>
  <c r="V10"/>
  <c r="Q11"/>
  <c r="Q12"/>
  <c r="Q13"/>
  <c r="Q14"/>
  <c r="Q15"/>
  <c r="Q16"/>
  <c r="Q17"/>
  <c r="Q18"/>
  <c r="Q19"/>
  <c r="Q20"/>
  <c r="Q21"/>
  <c r="Q22"/>
  <c r="Q23"/>
  <c r="Q24"/>
  <c r="Q25"/>
  <c r="Q10"/>
  <c r="L11"/>
  <c r="L12"/>
  <c r="L13"/>
  <c r="L14"/>
  <c r="L15"/>
  <c r="L16"/>
  <c r="L17"/>
  <c r="L18"/>
  <c r="L19"/>
  <c r="L20"/>
  <c r="L21"/>
  <c r="L22"/>
  <c r="L23"/>
  <c r="L24"/>
  <c r="L25"/>
  <c r="L10"/>
  <c r="G11"/>
  <c r="G12"/>
  <c r="G13"/>
  <c r="G14"/>
  <c r="G15"/>
  <c r="G16"/>
  <c r="G17"/>
  <c r="G18"/>
  <c r="G19"/>
  <c r="G20"/>
  <c r="G21"/>
  <c r="G22"/>
  <c r="G23"/>
  <c r="G24"/>
  <c r="G25"/>
  <c r="G10"/>
  <c r="R42"/>
  <c r="X42"/>
  <c r="X41"/>
  <c r="X40"/>
  <c r="R39"/>
  <c r="CS11"/>
  <c r="CS12"/>
  <c r="CS13"/>
  <c r="CS14"/>
  <c r="CS15"/>
  <c r="CS16"/>
  <c r="CS17"/>
  <c r="CS18"/>
  <c r="CS19"/>
  <c r="CS20"/>
  <c r="CS21"/>
  <c r="CS22"/>
  <c r="CS23"/>
  <c r="CS24"/>
  <c r="CS25"/>
  <c r="CS10"/>
  <c r="CR11"/>
  <c r="CR12"/>
  <c r="CR13"/>
  <c r="CR14"/>
  <c r="CR15"/>
  <c r="CR16"/>
  <c r="CR17"/>
  <c r="CR18"/>
  <c r="CR19"/>
  <c r="CR20"/>
  <c r="CR21"/>
  <c r="CR22"/>
  <c r="CR23"/>
  <c r="CR24"/>
  <c r="CR25"/>
  <c r="CR10"/>
  <c r="CQ11"/>
  <c r="CQ12"/>
  <c r="CQ13"/>
  <c r="CQ14"/>
  <c r="CQ15"/>
  <c r="CQ16"/>
  <c r="CQ17"/>
  <c r="CQ18"/>
  <c r="CQ19"/>
  <c r="CQ20"/>
  <c r="CQ21"/>
  <c r="CQ22"/>
  <c r="CQ23"/>
  <c r="CQ24"/>
  <c r="CQ25"/>
  <c r="CQ10"/>
  <c r="CP11"/>
  <c r="CP12"/>
  <c r="CP13"/>
  <c r="CP14"/>
  <c r="CP15"/>
  <c r="CP16"/>
  <c r="CP17"/>
  <c r="CP18"/>
  <c r="CP19"/>
  <c r="CP20"/>
  <c r="CP21"/>
  <c r="CP22"/>
  <c r="CP23"/>
  <c r="CP24"/>
  <c r="CP25"/>
  <c r="CP10"/>
  <c r="CO13"/>
  <c r="CO15"/>
  <c r="CO17"/>
  <c r="CO19"/>
  <c r="CO10"/>
  <c r="CN12"/>
  <c r="CN13"/>
  <c r="CN14"/>
  <c r="CN15"/>
  <c r="CN16"/>
  <c r="CN17"/>
  <c r="CN18"/>
  <c r="CN19"/>
  <c r="CN20"/>
  <c r="CN22"/>
  <c r="CN24"/>
  <c r="CN25"/>
  <c r="CN10"/>
  <c r="CM12"/>
  <c r="CM13"/>
  <c r="CM14"/>
  <c r="CM15"/>
  <c r="CM16"/>
  <c r="CM17"/>
  <c r="CM18"/>
  <c r="CM19"/>
  <c r="CM20"/>
  <c r="CM21"/>
  <c r="CM22"/>
  <c r="CM23"/>
  <c r="CM24"/>
  <c r="CM25"/>
  <c r="CM10"/>
  <c r="CL12"/>
  <c r="CL13"/>
  <c r="CL14"/>
  <c r="CL15"/>
  <c r="CL16"/>
  <c r="CL17"/>
  <c r="CL18"/>
  <c r="CL19"/>
  <c r="CL20"/>
  <c r="CL22"/>
  <c r="CL23"/>
  <c r="CL24"/>
  <c r="CL25"/>
  <c r="CL10"/>
  <c r="CK12"/>
  <c r="CK13"/>
  <c r="CK14"/>
  <c r="CK15"/>
  <c r="CK16"/>
  <c r="CK17"/>
  <c r="CK18"/>
  <c r="CK19"/>
  <c r="CK20"/>
  <c r="CK21"/>
  <c r="CK22"/>
  <c r="CK24"/>
  <c r="CK25"/>
  <c r="CK10"/>
  <c r="CJ12"/>
  <c r="CJ13"/>
  <c r="CJ14"/>
  <c r="CJ15"/>
  <c r="CJ16"/>
  <c r="CJ17"/>
  <c r="CJ18"/>
  <c r="CJ19"/>
  <c r="CJ20"/>
  <c r="CJ22"/>
  <c r="CJ24"/>
  <c r="CJ25"/>
  <c r="CJ10"/>
  <c r="CI12"/>
  <c r="CI13"/>
  <c r="CI14"/>
  <c r="CI15"/>
  <c r="CI16"/>
  <c r="CI17"/>
  <c r="CI18"/>
  <c r="CI19"/>
  <c r="CI20"/>
  <c r="CI21"/>
  <c r="CI22"/>
  <c r="CI23"/>
  <c r="CI24"/>
  <c r="CI25"/>
  <c r="CI10"/>
  <c r="CH12"/>
  <c r="CH13"/>
  <c r="CH14"/>
  <c r="CH15"/>
  <c r="CH16"/>
  <c r="CH17"/>
  <c r="CH18"/>
  <c r="CH19"/>
  <c r="CH20"/>
  <c r="CH22"/>
  <c r="CH23"/>
  <c r="CH24"/>
  <c r="CH25"/>
  <c r="CH10"/>
  <c r="CG12"/>
  <c r="CG13"/>
  <c r="CG14"/>
  <c r="CG15"/>
  <c r="CG16"/>
  <c r="CG17"/>
  <c r="CG18"/>
  <c r="CG19"/>
  <c r="CG20"/>
  <c r="CG21"/>
  <c r="CG22"/>
  <c r="CG24"/>
  <c r="CG25"/>
  <c r="CG10"/>
  <c r="CF12"/>
  <c r="CF13"/>
  <c r="CF14"/>
  <c r="CF15"/>
  <c r="CF16"/>
  <c r="CF17"/>
  <c r="CF18"/>
  <c r="CF19"/>
  <c r="CF20"/>
  <c r="CF22"/>
  <c r="CF24"/>
  <c r="CF25"/>
  <c r="CF10"/>
  <c r="CD12"/>
  <c r="CD13"/>
  <c r="CD14"/>
  <c r="CD15"/>
  <c r="CD16"/>
  <c r="CD17"/>
  <c r="CD18"/>
  <c r="CD19"/>
  <c r="CD20"/>
  <c r="CD21"/>
  <c r="CD22"/>
  <c r="CD23"/>
  <c r="CD24"/>
  <c r="CD25"/>
  <c r="CX25" s="1"/>
  <c r="CD10"/>
  <c r="CC25"/>
  <c r="CW25" s="1"/>
  <c r="CC11"/>
  <c r="CC13"/>
  <c r="CC15"/>
  <c r="CC17"/>
  <c r="CC19"/>
  <c r="CC21"/>
  <c r="CC10"/>
  <c r="CB11"/>
  <c r="CB12"/>
  <c r="CB13"/>
  <c r="CB14"/>
  <c r="CB15"/>
  <c r="CB16"/>
  <c r="CB17"/>
  <c r="CB18"/>
  <c r="CB19"/>
  <c r="CB20"/>
  <c r="CB22"/>
  <c r="CB23"/>
  <c r="CB24"/>
  <c r="CB25"/>
  <c r="CB10"/>
  <c r="CA11"/>
  <c r="CA12"/>
  <c r="CA13"/>
  <c r="CA14"/>
  <c r="CA15"/>
  <c r="CA16"/>
  <c r="CA17"/>
  <c r="CA18"/>
  <c r="CA19"/>
  <c r="CA20"/>
  <c r="CA22"/>
  <c r="CA24"/>
  <c r="CA25"/>
  <c r="CA10"/>
  <c r="CE10"/>
  <c r="CE12"/>
  <c r="CE13"/>
  <c r="CE14"/>
  <c r="CE15"/>
  <c r="CE16"/>
  <c r="CE17"/>
  <c r="CE18"/>
  <c r="CE19"/>
  <c r="CE20"/>
  <c r="CE22"/>
  <c r="CE23"/>
  <c r="CE24"/>
  <c r="CE25"/>
  <c r="BZ25"/>
  <c r="BZ13"/>
  <c r="BZ15"/>
  <c r="BZ17"/>
  <c r="BZ19"/>
  <c r="BZ23"/>
  <c r="BZ12"/>
  <c r="BZ11"/>
  <c r="BZ10"/>
  <c r="BK20" i="13" l="1"/>
  <c r="BM18"/>
  <c r="BK16"/>
  <c r="BM14"/>
  <c r="BK12"/>
  <c r="BK10"/>
  <c r="BK31" s="1"/>
  <c r="BL20"/>
  <c r="BL14"/>
  <c r="BL10"/>
  <c r="BL31" s="1"/>
  <c r="V42"/>
  <c r="V40"/>
  <c r="AU36"/>
  <c r="AU34"/>
  <c r="AO36"/>
  <c r="AO34"/>
  <c r="AI36"/>
  <c r="AI34"/>
  <c r="AC36"/>
  <c r="AC34"/>
  <c r="W36"/>
  <c r="W34"/>
  <c r="Q36"/>
  <c r="Q34"/>
  <c r="K36"/>
  <c r="K34"/>
  <c r="E36"/>
  <c r="E34"/>
  <c r="V39"/>
  <c r="AX36"/>
  <c r="AX34"/>
  <c r="AR36"/>
  <c r="AR34"/>
  <c r="AL36"/>
  <c r="AL34"/>
  <c r="AF36"/>
  <c r="AF34"/>
  <c r="Z36"/>
  <c r="Z34"/>
  <c r="T36"/>
  <c r="T34"/>
  <c r="N36"/>
  <c r="N34"/>
  <c r="H36"/>
  <c r="H34"/>
  <c r="C39"/>
  <c r="V41"/>
  <c r="BM20"/>
  <c r="BK18"/>
  <c r="BM16"/>
  <c r="BK14"/>
  <c r="BM12"/>
  <c r="BM10"/>
  <c r="BM31" s="1"/>
  <c r="C40"/>
  <c r="BL18"/>
  <c r="BL17"/>
  <c r="BL13"/>
  <c r="BK19"/>
  <c r="BK15"/>
  <c r="BK11"/>
  <c r="BL19"/>
  <c r="BL15"/>
  <c r="BL11"/>
  <c r="L30" i="7"/>
  <c r="V33"/>
  <c r="AF30"/>
  <c r="AP33"/>
  <c r="AZ30"/>
  <c r="BJ33"/>
  <c r="BT30"/>
  <c r="G31"/>
  <c r="G33"/>
  <c r="CP16"/>
  <c r="CP18"/>
  <c r="CP20"/>
  <c r="CP22"/>
  <c r="CP24"/>
  <c r="T40"/>
  <c r="X40"/>
  <c r="T41"/>
  <c r="K34" i="12"/>
  <c r="W34"/>
  <c r="AI34"/>
  <c r="AU34"/>
  <c r="E34"/>
  <c r="Q34"/>
  <c r="AC34"/>
  <c r="AO34"/>
  <c r="BK14"/>
  <c r="BK18"/>
  <c r="H34"/>
  <c r="T34"/>
  <c r="AF34"/>
  <c r="AR34"/>
  <c r="BM11"/>
  <c r="BM15"/>
  <c r="BM19"/>
  <c r="BL12"/>
  <c r="BL16"/>
  <c r="BK11"/>
  <c r="BK15"/>
  <c r="BK19"/>
  <c r="BK10"/>
  <c r="BK31" s="1"/>
  <c r="BK12"/>
  <c r="BK16"/>
  <c r="BK20"/>
  <c r="BM10"/>
  <c r="BM31" s="1"/>
  <c r="N34"/>
  <c r="Z34"/>
  <c r="AL34"/>
  <c r="BM13"/>
  <c r="BM17"/>
  <c r="BL20"/>
  <c r="BL14"/>
  <c r="BL18"/>
  <c r="BK13"/>
  <c r="BK17"/>
  <c r="BL10"/>
  <c r="BL31" s="1"/>
  <c r="C41" i="11"/>
  <c r="C42"/>
  <c r="CZ22"/>
  <c r="DA22"/>
  <c r="CD34"/>
  <c r="CD36"/>
  <c r="AK34"/>
  <c r="AK36"/>
  <c r="G34"/>
  <c r="Z39"/>
  <c r="G36"/>
  <c r="DB22"/>
  <c r="CY19"/>
  <c r="CZ16"/>
  <c r="DC15"/>
  <c r="CY15"/>
  <c r="DB14"/>
  <c r="DA13"/>
  <c r="CZ12"/>
  <c r="DC11"/>
  <c r="CY11"/>
  <c r="CZ10"/>
  <c r="DB21"/>
  <c r="DB17"/>
  <c r="Z41"/>
  <c r="DB19"/>
  <c r="BO34"/>
  <c r="AU34"/>
  <c r="AA34"/>
  <c r="BE34"/>
  <c r="BE36"/>
  <c r="Q34"/>
  <c r="Q36"/>
  <c r="BY36"/>
  <c r="BY34"/>
  <c r="BJ36"/>
  <c r="BJ34"/>
  <c r="AZ36"/>
  <c r="AZ34"/>
  <c r="AP36"/>
  <c r="AP34"/>
  <c r="AF36"/>
  <c r="AF34"/>
  <c r="V36"/>
  <c r="V34"/>
  <c r="L36"/>
  <c r="L34"/>
  <c r="DC22"/>
  <c r="CY22"/>
  <c r="DA20"/>
  <c r="DC18"/>
  <c r="CY18"/>
  <c r="Z42"/>
  <c r="CZ20"/>
  <c r="DB18"/>
  <c r="DC16"/>
  <c r="DB15"/>
  <c r="DC14"/>
  <c r="CY14"/>
  <c r="DB13"/>
  <c r="DC12"/>
  <c r="CY12"/>
  <c r="DB11"/>
  <c r="DA10"/>
  <c r="DB20"/>
  <c r="DC19"/>
  <c r="DB16"/>
  <c r="DA15"/>
  <c r="CZ14"/>
  <c r="DC13"/>
  <c r="CY13"/>
  <c r="DB12"/>
  <c r="DA11"/>
  <c r="DB10"/>
  <c r="CZ21"/>
  <c r="CZ17"/>
  <c r="Z40"/>
  <c r="CZ19"/>
  <c r="DA26" i="10"/>
  <c r="CZ25"/>
  <c r="DA24"/>
  <c r="CZ23"/>
  <c r="DA22"/>
  <c r="CZ21"/>
  <c r="DA20"/>
  <c r="CZ19"/>
  <c r="DA18"/>
  <c r="CZ17"/>
  <c r="CZ26"/>
  <c r="DC25"/>
  <c r="CY25"/>
  <c r="CZ24"/>
  <c r="DC23"/>
  <c r="CY23"/>
  <c r="CZ22"/>
  <c r="DC21"/>
  <c r="CY21"/>
  <c r="CZ20"/>
  <c r="DC19"/>
  <c r="CY19"/>
  <c r="CZ18"/>
  <c r="DC17"/>
  <c r="CY17"/>
  <c r="DB15"/>
  <c r="DC14"/>
  <c r="CY14"/>
  <c r="DB13"/>
  <c r="DC12"/>
  <c r="CY12"/>
  <c r="DB11"/>
  <c r="DA10"/>
  <c r="DA31" s="1"/>
  <c r="Z42"/>
  <c r="Z41"/>
  <c r="CZ16"/>
  <c r="DC15"/>
  <c r="CY15"/>
  <c r="DB14"/>
  <c r="DA13"/>
  <c r="CZ12"/>
  <c r="DC11"/>
  <c r="CY11"/>
  <c r="CZ10"/>
  <c r="CZ31" s="1"/>
  <c r="BY36"/>
  <c r="BY34"/>
  <c r="BO34"/>
  <c r="BO36"/>
  <c r="BE34"/>
  <c r="BE36"/>
  <c r="AU34"/>
  <c r="AU36"/>
  <c r="AK34"/>
  <c r="AK36"/>
  <c r="AA34"/>
  <c r="AA36"/>
  <c r="Q34"/>
  <c r="Q36"/>
  <c r="G34"/>
  <c r="Z39"/>
  <c r="G36"/>
  <c r="CD34"/>
  <c r="CD36"/>
  <c r="BJ36"/>
  <c r="BJ34"/>
  <c r="AZ36"/>
  <c r="AZ34"/>
  <c r="AP36"/>
  <c r="AP34"/>
  <c r="AF36"/>
  <c r="AF34"/>
  <c r="V36"/>
  <c r="V34"/>
  <c r="L36"/>
  <c r="L34"/>
  <c r="DC26"/>
  <c r="CY26"/>
  <c r="DB25"/>
  <c r="DC24"/>
  <c r="CY24"/>
  <c r="DB23"/>
  <c r="DC22"/>
  <c r="CY22"/>
  <c r="DB21"/>
  <c r="DC20"/>
  <c r="CY20"/>
  <c r="DB19"/>
  <c r="DC18"/>
  <c r="CY18"/>
  <c r="DB17"/>
  <c r="DB26"/>
  <c r="DA25"/>
  <c r="DB24"/>
  <c r="DA23"/>
  <c r="DB22"/>
  <c r="DA21"/>
  <c r="DB20"/>
  <c r="DA19"/>
  <c r="DB18"/>
  <c r="DA17"/>
  <c r="CZ15"/>
  <c r="DA14"/>
  <c r="CZ13"/>
  <c r="DA12"/>
  <c r="CZ11"/>
  <c r="DC10"/>
  <c r="DC31" s="1"/>
  <c r="CY10"/>
  <c r="CY31" s="1"/>
  <c r="Z40"/>
  <c r="DB16"/>
  <c r="DA15"/>
  <c r="CZ14"/>
  <c r="DC13"/>
  <c r="CY13"/>
  <c r="DB12"/>
  <c r="DA11"/>
  <c r="DB10"/>
  <c r="DB31" s="1"/>
  <c r="AA34" i="9"/>
  <c r="AA36"/>
  <c r="AU34"/>
  <c r="AU36"/>
  <c r="DB26"/>
  <c r="DB24"/>
  <c r="DB22"/>
  <c r="DB20"/>
  <c r="DB18"/>
  <c r="DA16"/>
  <c r="DC15"/>
  <c r="CY15"/>
  <c r="DA14"/>
  <c r="DC13"/>
  <c r="CY13"/>
  <c r="DA12"/>
  <c r="DC11"/>
  <c r="CY11"/>
  <c r="DC10"/>
  <c r="CY10"/>
  <c r="DB12"/>
  <c r="DA26"/>
  <c r="CZ26"/>
  <c r="DA24"/>
  <c r="CZ24"/>
  <c r="DA22"/>
  <c r="CZ22"/>
  <c r="DA20"/>
  <c r="CZ20"/>
  <c r="DA18"/>
  <c r="CZ18"/>
  <c r="DB14"/>
  <c r="DA23"/>
  <c r="DA19"/>
  <c r="CD34"/>
  <c r="CD36"/>
  <c r="AK34"/>
  <c r="AK36"/>
  <c r="BO34"/>
  <c r="BO36"/>
  <c r="BE34"/>
  <c r="BE36"/>
  <c r="Q36"/>
  <c r="BY36"/>
  <c r="BY34"/>
  <c r="BJ36"/>
  <c r="BJ34"/>
  <c r="AZ36"/>
  <c r="AZ34"/>
  <c r="AP36"/>
  <c r="AP34"/>
  <c r="AF36"/>
  <c r="AF34"/>
  <c r="V36"/>
  <c r="V34"/>
  <c r="L36"/>
  <c r="L34"/>
  <c r="CZ14"/>
  <c r="DB10"/>
  <c r="Z41"/>
  <c r="DB23"/>
  <c r="DB19"/>
  <c r="CZ16"/>
  <c r="DB15"/>
  <c r="CZ12"/>
  <c r="CZ10"/>
  <c r="DA25"/>
  <c r="DA21"/>
  <c r="DA17"/>
  <c r="G34"/>
  <c r="Z42"/>
  <c r="CZ25"/>
  <c r="CZ23"/>
  <c r="CZ21"/>
  <c r="CZ19"/>
  <c r="CZ17"/>
  <c r="DC16"/>
  <c r="CY16"/>
  <c r="DA15"/>
  <c r="DC14"/>
  <c r="CY14"/>
  <c r="DA13"/>
  <c r="DC12"/>
  <c r="CY12"/>
  <c r="DA11"/>
  <c r="DA10"/>
  <c r="CZ13"/>
  <c r="DB11"/>
  <c r="CY26"/>
  <c r="DC26"/>
  <c r="CY24"/>
  <c r="DC24"/>
  <c r="CY22"/>
  <c r="DC22"/>
  <c r="CY20"/>
  <c r="DC20"/>
  <c r="CY18"/>
  <c r="DC18"/>
  <c r="Z40"/>
  <c r="DB25"/>
  <c r="DB21"/>
  <c r="DB17"/>
  <c r="DB16"/>
  <c r="CZ15"/>
  <c r="DB13"/>
  <c r="CZ11"/>
  <c r="CY25"/>
  <c r="DC25"/>
  <c r="CY23"/>
  <c r="DC23"/>
  <c r="CY21"/>
  <c r="DC21"/>
  <c r="CY19"/>
  <c r="DC19"/>
  <c r="CY17"/>
  <c r="DC17"/>
  <c r="Z39"/>
  <c r="BT34" i="4"/>
  <c r="BO32"/>
  <c r="BO33"/>
  <c r="BO30"/>
  <c r="BO34"/>
  <c r="BJ33"/>
  <c r="BJ32"/>
  <c r="BJ31"/>
  <c r="BJ30"/>
  <c r="BE33"/>
  <c r="BE30"/>
  <c r="BE32"/>
  <c r="BE31"/>
  <c r="AZ33"/>
  <c r="AZ32"/>
  <c r="AZ31"/>
  <c r="AZ30"/>
  <c r="AU34"/>
  <c r="AP33"/>
  <c r="AP32"/>
  <c r="AP31"/>
  <c r="AP30"/>
  <c r="AK33"/>
  <c r="AK30"/>
  <c r="AK32"/>
  <c r="AK31"/>
  <c r="AF31"/>
  <c r="AF30"/>
  <c r="AF33"/>
  <c r="AF32"/>
  <c r="AA32"/>
  <c r="AA31"/>
  <c r="AA33"/>
  <c r="AA30"/>
  <c r="V34"/>
  <c r="CU26"/>
  <c r="Q34"/>
  <c r="L31"/>
  <c r="L33"/>
  <c r="L32"/>
  <c r="L30"/>
  <c r="CX26"/>
  <c r="CT26"/>
  <c r="CX31"/>
  <c r="CW26"/>
  <c r="CW31" s="1"/>
  <c r="CV26"/>
  <c r="CT25"/>
  <c r="CU25"/>
  <c r="CV25"/>
  <c r="G32"/>
  <c r="G31"/>
  <c r="G30"/>
  <c r="G33"/>
  <c r="G34"/>
  <c r="CO23"/>
  <c r="CO24"/>
  <c r="CO22"/>
  <c r="CO20"/>
  <c r="CO18"/>
  <c r="CO16"/>
  <c r="CO14"/>
  <c r="BZ28" i="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A26"/>
  <c r="CC26"/>
  <c r="CE26"/>
  <c r="CG26"/>
  <c r="CI26"/>
  <c r="CK26"/>
  <c r="CM26"/>
  <c r="CO26"/>
  <c r="CQ26"/>
  <c r="CS26"/>
  <c r="BZ26"/>
  <c r="CB26"/>
  <c r="CD26"/>
  <c r="CF26"/>
  <c r="CH26"/>
  <c r="CJ26"/>
  <c r="CL26"/>
  <c r="CN26"/>
  <c r="CP26"/>
  <c r="BZ14"/>
  <c r="BZ12"/>
  <c r="CA23" i="4"/>
  <c r="CC23"/>
  <c r="CF23"/>
  <c r="CG23"/>
  <c r="CJ23"/>
  <c r="CK23"/>
  <c r="CN23"/>
  <c r="T40"/>
  <c r="CO21"/>
  <c r="BZ21"/>
  <c r="CE21"/>
  <c r="CA21"/>
  <c r="CB21"/>
  <c r="CF21"/>
  <c r="CH21"/>
  <c r="CJ21"/>
  <c r="CL21"/>
  <c r="CN21"/>
  <c r="T41"/>
  <c r="CE11"/>
  <c r="CD11"/>
  <c r="CF11"/>
  <c r="CG11"/>
  <c r="CH11"/>
  <c r="CI11"/>
  <c r="CJ11"/>
  <c r="CK11"/>
  <c r="CL11"/>
  <c r="CM11"/>
  <c r="CN11"/>
  <c r="CO11"/>
  <c r="T42"/>
  <c r="G32" i="8"/>
  <c r="G34" s="1"/>
  <c r="G30" i="5"/>
  <c r="G32"/>
  <c r="Q32" i="8"/>
  <c r="Q31"/>
  <c r="Q33"/>
  <c r="Q30"/>
  <c r="AA32"/>
  <c r="AA31"/>
  <c r="AA33"/>
  <c r="AA30"/>
  <c r="AK32"/>
  <c r="AK31"/>
  <c r="AK33"/>
  <c r="AK30"/>
  <c r="AU32"/>
  <c r="AU31"/>
  <c r="AU33"/>
  <c r="AU30"/>
  <c r="BE32"/>
  <c r="BE31"/>
  <c r="BE33"/>
  <c r="BE30"/>
  <c r="BO32"/>
  <c r="BO31"/>
  <c r="BO33"/>
  <c r="BO30"/>
  <c r="BY32"/>
  <c r="BY31"/>
  <c r="BY33"/>
  <c r="BY30"/>
  <c r="CR15"/>
  <c r="CS15"/>
  <c r="CQ15"/>
  <c r="CA10"/>
  <c r="CC10"/>
  <c r="CE10"/>
  <c r="CG10"/>
  <c r="CI10"/>
  <c r="CK10"/>
  <c r="CM10"/>
  <c r="CO10"/>
  <c r="CQ10"/>
  <c r="CS10"/>
  <c r="CA11"/>
  <c r="CC11"/>
  <c r="CE11"/>
  <c r="CG11"/>
  <c r="CI11"/>
  <c r="CK11"/>
  <c r="CM11"/>
  <c r="CO11"/>
  <c r="CQ11"/>
  <c r="CS11"/>
  <c r="CA12"/>
  <c r="CC12"/>
  <c r="CE12"/>
  <c r="CG12"/>
  <c r="CI12"/>
  <c r="CK12"/>
  <c r="CM12"/>
  <c r="CO12"/>
  <c r="CQ12"/>
  <c r="CS12"/>
  <c r="CA13"/>
  <c r="CC13"/>
  <c r="CE13"/>
  <c r="CG13"/>
  <c r="CI13"/>
  <c r="CK13"/>
  <c r="CM13"/>
  <c r="CO13"/>
  <c r="CQ13"/>
  <c r="CS13"/>
  <c r="CA14"/>
  <c r="CC14"/>
  <c r="CE14"/>
  <c r="CG14"/>
  <c r="CI14"/>
  <c r="CK14"/>
  <c r="CM14"/>
  <c r="CO14"/>
  <c r="CQ14"/>
  <c r="CS14"/>
  <c r="CA15"/>
  <c r="CC15"/>
  <c r="CE15"/>
  <c r="CG15"/>
  <c r="CI15"/>
  <c r="CK15"/>
  <c r="CM15"/>
  <c r="CO15"/>
  <c r="L33"/>
  <c r="L30"/>
  <c r="L32"/>
  <c r="L31"/>
  <c r="V33"/>
  <c r="V30"/>
  <c r="V32"/>
  <c r="V31"/>
  <c r="AF33"/>
  <c r="AF30"/>
  <c r="AF32"/>
  <c r="AF31"/>
  <c r="AP33"/>
  <c r="AP30"/>
  <c r="AP32"/>
  <c r="AP31"/>
  <c r="AZ33"/>
  <c r="AZ30"/>
  <c r="AZ32"/>
  <c r="AZ31"/>
  <c r="BJ33"/>
  <c r="BJ30"/>
  <c r="BJ32"/>
  <c r="BJ31"/>
  <c r="BT33"/>
  <c r="BT30"/>
  <c r="BT32"/>
  <c r="BT31"/>
  <c r="BZ10"/>
  <c r="CB10"/>
  <c r="CD10"/>
  <c r="CF10"/>
  <c r="CH10"/>
  <c r="CJ10"/>
  <c r="CL10"/>
  <c r="CN10"/>
  <c r="CP10"/>
  <c r="CR10"/>
  <c r="BZ11"/>
  <c r="CB11"/>
  <c r="CD11"/>
  <c r="CF11"/>
  <c r="CH11"/>
  <c r="CJ11"/>
  <c r="CL11"/>
  <c r="CN11"/>
  <c r="CP11"/>
  <c r="CR11"/>
  <c r="CB12"/>
  <c r="CD12"/>
  <c r="CF12"/>
  <c r="CH12"/>
  <c r="CJ12"/>
  <c r="CL12"/>
  <c r="CN12"/>
  <c r="CP12"/>
  <c r="CR12"/>
  <c r="CB13"/>
  <c r="CD13"/>
  <c r="CF13"/>
  <c r="CH13"/>
  <c r="CJ13"/>
  <c r="CL13"/>
  <c r="CN13"/>
  <c r="CP13"/>
  <c r="CR13"/>
  <c r="CB14"/>
  <c r="CV14" s="1"/>
  <c r="CD14"/>
  <c r="CF14"/>
  <c r="CH14"/>
  <c r="CJ14"/>
  <c r="CL14"/>
  <c r="CN14"/>
  <c r="CP14"/>
  <c r="CB15"/>
  <c r="CD15"/>
  <c r="CF15"/>
  <c r="CH15"/>
  <c r="CJ15"/>
  <c r="CL15"/>
  <c r="CN15"/>
  <c r="CP15"/>
  <c r="CA16"/>
  <c r="CC16"/>
  <c r="CE16"/>
  <c r="CG16"/>
  <c r="CI16"/>
  <c r="CK16"/>
  <c r="CM16"/>
  <c r="CO16"/>
  <c r="CQ16"/>
  <c r="CS16"/>
  <c r="CA17"/>
  <c r="CC17"/>
  <c r="CE17"/>
  <c r="CG17"/>
  <c r="CI17"/>
  <c r="CK17"/>
  <c r="CM17"/>
  <c r="CO17"/>
  <c r="CQ17"/>
  <c r="CS17"/>
  <c r="CA18"/>
  <c r="CC18"/>
  <c r="CE18"/>
  <c r="CG18"/>
  <c r="CI18"/>
  <c r="CK18"/>
  <c r="CM18"/>
  <c r="CO18"/>
  <c r="CQ18"/>
  <c r="CS18"/>
  <c r="CA19"/>
  <c r="CC19"/>
  <c r="CE19"/>
  <c r="CG19"/>
  <c r="CI19"/>
  <c r="CK19"/>
  <c r="CM19"/>
  <c r="CO19"/>
  <c r="CQ19"/>
  <c r="CS19"/>
  <c r="CA20"/>
  <c r="CC20"/>
  <c r="CE20"/>
  <c r="CG20"/>
  <c r="CI20"/>
  <c r="CK20"/>
  <c r="CM20"/>
  <c r="CO20"/>
  <c r="CQ20"/>
  <c r="CS20"/>
  <c r="CA21"/>
  <c r="CC21"/>
  <c r="CE21"/>
  <c r="CG21"/>
  <c r="CI21"/>
  <c r="CK21"/>
  <c r="CM21"/>
  <c r="CO21"/>
  <c r="CQ21"/>
  <c r="CS21"/>
  <c r="CA22"/>
  <c r="CC22"/>
  <c r="CE22"/>
  <c r="CG22"/>
  <c r="CI22"/>
  <c r="CK22"/>
  <c r="CM22"/>
  <c r="CO22"/>
  <c r="CQ22"/>
  <c r="CS22"/>
  <c r="CA23"/>
  <c r="CC23"/>
  <c r="CE23"/>
  <c r="CG23"/>
  <c r="CI23"/>
  <c r="CK23"/>
  <c r="CM23"/>
  <c r="CO23"/>
  <c r="CQ23"/>
  <c r="CS23"/>
  <c r="CA24"/>
  <c r="CC24"/>
  <c r="CE24"/>
  <c r="CG24"/>
  <c r="CI24"/>
  <c r="CK24"/>
  <c r="CM24"/>
  <c r="CO24"/>
  <c r="CQ24"/>
  <c r="CS24"/>
  <c r="CA25"/>
  <c r="CC25"/>
  <c r="CE25"/>
  <c r="CG25"/>
  <c r="CI25"/>
  <c r="CK25"/>
  <c r="CM25"/>
  <c r="CO25"/>
  <c r="CQ25"/>
  <c r="CS25"/>
  <c r="D34"/>
  <c r="F34"/>
  <c r="H34"/>
  <c r="J34"/>
  <c r="N34"/>
  <c r="P34"/>
  <c r="R34"/>
  <c r="T34"/>
  <c r="X34"/>
  <c r="Z34"/>
  <c r="AB34"/>
  <c r="AD34"/>
  <c r="AH34"/>
  <c r="AJ34"/>
  <c r="AL34"/>
  <c r="AN34"/>
  <c r="AR34"/>
  <c r="AT34"/>
  <c r="AV34"/>
  <c r="AX34"/>
  <c r="BB34"/>
  <c r="BD34"/>
  <c r="BF34"/>
  <c r="BH34"/>
  <c r="BL34"/>
  <c r="BN34"/>
  <c r="BP34"/>
  <c r="BR34"/>
  <c r="BV34"/>
  <c r="BX34"/>
  <c r="R39"/>
  <c r="V39"/>
  <c r="BZ16"/>
  <c r="CT16" s="1"/>
  <c r="CB16"/>
  <c r="CD16"/>
  <c r="CX16" s="1"/>
  <c r="CF16"/>
  <c r="CH16"/>
  <c r="CJ16"/>
  <c r="CL16"/>
  <c r="CN16"/>
  <c r="CP16"/>
  <c r="BZ17"/>
  <c r="CB17"/>
  <c r="CD17"/>
  <c r="CF17"/>
  <c r="CH17"/>
  <c r="CJ17"/>
  <c r="CL17"/>
  <c r="CN17"/>
  <c r="CP17"/>
  <c r="BZ18"/>
  <c r="CB18"/>
  <c r="CD18"/>
  <c r="CF18"/>
  <c r="CH18"/>
  <c r="CJ18"/>
  <c r="CL18"/>
  <c r="CN18"/>
  <c r="CP18"/>
  <c r="BZ19"/>
  <c r="CB19"/>
  <c r="CD19"/>
  <c r="CF19"/>
  <c r="CH19"/>
  <c r="CJ19"/>
  <c r="CL19"/>
  <c r="CN19"/>
  <c r="CP19"/>
  <c r="BZ20"/>
  <c r="CB20"/>
  <c r="CD20"/>
  <c r="CF20"/>
  <c r="CH20"/>
  <c r="CJ20"/>
  <c r="CL20"/>
  <c r="CN20"/>
  <c r="CP20"/>
  <c r="BZ21"/>
  <c r="CB21"/>
  <c r="CV21" s="1"/>
  <c r="CD21"/>
  <c r="CF21"/>
  <c r="CH21"/>
  <c r="CJ21"/>
  <c r="CL21"/>
  <c r="CN21"/>
  <c r="CP21"/>
  <c r="BZ22"/>
  <c r="CB22"/>
  <c r="CD22"/>
  <c r="CF22"/>
  <c r="CH22"/>
  <c r="CJ22"/>
  <c r="CL22"/>
  <c r="CN22"/>
  <c r="CP22"/>
  <c r="BZ23"/>
  <c r="CB23"/>
  <c r="CD23"/>
  <c r="CF23"/>
  <c r="CH23"/>
  <c r="CJ23"/>
  <c r="CL23"/>
  <c r="CN23"/>
  <c r="CP23"/>
  <c r="BZ24"/>
  <c r="CB24"/>
  <c r="CD24"/>
  <c r="CF24"/>
  <c r="CH24"/>
  <c r="CJ24"/>
  <c r="CL24"/>
  <c r="CN24"/>
  <c r="CP24"/>
  <c r="BZ25"/>
  <c r="CB25"/>
  <c r="CD25"/>
  <c r="CF25"/>
  <c r="CH25"/>
  <c r="CJ25"/>
  <c r="CL25"/>
  <c r="CN25"/>
  <c r="CP25"/>
  <c r="Q33" i="7"/>
  <c r="Q30"/>
  <c r="AA33"/>
  <c r="AA30"/>
  <c r="AK33"/>
  <c r="AK30"/>
  <c r="AU33"/>
  <c r="AU30"/>
  <c r="BE33"/>
  <c r="BE30"/>
  <c r="BO33"/>
  <c r="BO30"/>
  <c r="BY33"/>
  <c r="BY30"/>
  <c r="CA10"/>
  <c r="CC10"/>
  <c r="CE10"/>
  <c r="CG10"/>
  <c r="CI10"/>
  <c r="CK10"/>
  <c r="CM10"/>
  <c r="CO10"/>
  <c r="CQ10"/>
  <c r="CS10"/>
  <c r="CA11"/>
  <c r="CC11"/>
  <c r="CE11"/>
  <c r="CG11"/>
  <c r="CI11"/>
  <c r="CK11"/>
  <c r="CM11"/>
  <c r="CO11"/>
  <c r="CQ11"/>
  <c r="CS11"/>
  <c r="CA12"/>
  <c r="CC12"/>
  <c r="CE12"/>
  <c r="CG12"/>
  <c r="CI12"/>
  <c r="CK12"/>
  <c r="CM12"/>
  <c r="CO12"/>
  <c r="CQ12"/>
  <c r="CS12"/>
  <c r="CA13"/>
  <c r="CC13"/>
  <c r="CE13"/>
  <c r="CG13"/>
  <c r="CI13"/>
  <c r="CK13"/>
  <c r="CM13"/>
  <c r="CO13"/>
  <c r="CQ13"/>
  <c r="CS13"/>
  <c r="CA14"/>
  <c r="CC14"/>
  <c r="CE14"/>
  <c r="CG14"/>
  <c r="CI14"/>
  <c r="CK14"/>
  <c r="CM14"/>
  <c r="CO14"/>
  <c r="CQ14"/>
  <c r="CS14"/>
  <c r="CS15"/>
  <c r="CB15"/>
  <c r="CF15"/>
  <c r="CJ15"/>
  <c r="CN15"/>
  <c r="CR15"/>
  <c r="CS16"/>
  <c r="CB16"/>
  <c r="CF16"/>
  <c r="CJ16"/>
  <c r="CN16"/>
  <c r="CR16"/>
  <c r="CS17"/>
  <c r="CB17"/>
  <c r="CF17"/>
  <c r="CJ17"/>
  <c r="CN17"/>
  <c r="CR17"/>
  <c r="CS18"/>
  <c r="CB18"/>
  <c r="CF18"/>
  <c r="CJ18"/>
  <c r="CN18"/>
  <c r="CR18"/>
  <c r="CS19"/>
  <c r="CB19"/>
  <c r="CF19"/>
  <c r="CJ19"/>
  <c r="CN19"/>
  <c r="CR19"/>
  <c r="CS20"/>
  <c r="CB20"/>
  <c r="CF20"/>
  <c r="CJ20"/>
  <c r="CN20"/>
  <c r="CR20"/>
  <c r="CS21"/>
  <c r="CB21"/>
  <c r="CF21"/>
  <c r="CJ21"/>
  <c r="CN21"/>
  <c r="CR21"/>
  <c r="CS22"/>
  <c r="CB22"/>
  <c r="CF22"/>
  <c r="CJ22"/>
  <c r="CN22"/>
  <c r="CR22"/>
  <c r="CS23"/>
  <c r="CB23"/>
  <c r="CF23"/>
  <c r="CJ23"/>
  <c r="CN23"/>
  <c r="CR23"/>
  <c r="CS24"/>
  <c r="CB24"/>
  <c r="CF24"/>
  <c r="CJ24"/>
  <c r="CN24"/>
  <c r="CR24"/>
  <c r="CS25"/>
  <c r="CB25"/>
  <c r="CF25"/>
  <c r="CJ25"/>
  <c r="CN25"/>
  <c r="CR25"/>
  <c r="V39"/>
  <c r="Q31"/>
  <c r="AK31"/>
  <c r="BE31"/>
  <c r="BY31"/>
  <c r="Q32"/>
  <c r="AK32"/>
  <c r="BE32"/>
  <c r="BY32"/>
  <c r="T39"/>
  <c r="L32"/>
  <c r="L31"/>
  <c r="V32"/>
  <c r="V31"/>
  <c r="AF32"/>
  <c r="AF31"/>
  <c r="AP32"/>
  <c r="AP31"/>
  <c r="AZ32"/>
  <c r="AZ31"/>
  <c r="BJ32"/>
  <c r="BJ31"/>
  <c r="BT32"/>
  <c r="BT31"/>
  <c r="BZ10"/>
  <c r="CB10"/>
  <c r="CD10"/>
  <c r="CF10"/>
  <c r="CH10"/>
  <c r="CJ10"/>
  <c r="CL10"/>
  <c r="CN10"/>
  <c r="CP10"/>
  <c r="CR10"/>
  <c r="BZ11"/>
  <c r="CB11"/>
  <c r="CD11"/>
  <c r="CF11"/>
  <c r="CH11"/>
  <c r="CJ11"/>
  <c r="CL11"/>
  <c r="CN11"/>
  <c r="CP11"/>
  <c r="CR11"/>
  <c r="BZ12"/>
  <c r="CT12" s="1"/>
  <c r="CB12"/>
  <c r="CD12"/>
  <c r="CX12" s="1"/>
  <c r="CF12"/>
  <c r="CH12"/>
  <c r="CJ12"/>
  <c r="CL12"/>
  <c r="CN12"/>
  <c r="CP12"/>
  <c r="CR12"/>
  <c r="BZ13"/>
  <c r="CT13" s="1"/>
  <c r="CB13"/>
  <c r="CD13"/>
  <c r="CX13" s="1"/>
  <c r="CF13"/>
  <c r="CH13"/>
  <c r="CJ13"/>
  <c r="CL13"/>
  <c r="CN13"/>
  <c r="CP13"/>
  <c r="CR13"/>
  <c r="BZ14"/>
  <c r="CT14" s="1"/>
  <c r="CB14"/>
  <c r="CD14"/>
  <c r="CX14" s="1"/>
  <c r="CF14"/>
  <c r="CH14"/>
  <c r="CJ14"/>
  <c r="CL14"/>
  <c r="CN14"/>
  <c r="CP14"/>
  <c r="BZ15"/>
  <c r="CD15"/>
  <c r="CH15"/>
  <c r="CL15"/>
  <c r="BZ16"/>
  <c r="CD16"/>
  <c r="CH16"/>
  <c r="CL16"/>
  <c r="BZ17"/>
  <c r="CD17"/>
  <c r="CH17"/>
  <c r="CL17"/>
  <c r="BZ18"/>
  <c r="CD18"/>
  <c r="CH18"/>
  <c r="CL18"/>
  <c r="BZ19"/>
  <c r="CD19"/>
  <c r="CH19"/>
  <c r="CL19"/>
  <c r="BZ20"/>
  <c r="CD20"/>
  <c r="CH20"/>
  <c r="CL20"/>
  <c r="BZ21"/>
  <c r="CD21"/>
  <c r="CH21"/>
  <c r="CL21"/>
  <c r="BZ22"/>
  <c r="CD22"/>
  <c r="CH22"/>
  <c r="CL22"/>
  <c r="BZ23"/>
  <c r="CD23"/>
  <c r="CH23"/>
  <c r="CL23"/>
  <c r="BZ24"/>
  <c r="CD24"/>
  <c r="CH24"/>
  <c r="CL24"/>
  <c r="BZ25"/>
  <c r="CD25"/>
  <c r="CH25"/>
  <c r="CL25"/>
  <c r="V30"/>
  <c r="AP30"/>
  <c r="BJ30"/>
  <c r="AA31"/>
  <c r="AU31"/>
  <c r="BO31"/>
  <c r="AA32"/>
  <c r="AU32"/>
  <c r="BO32"/>
  <c r="L33"/>
  <c r="AF33"/>
  <c r="AZ33"/>
  <c r="BT33"/>
  <c r="X39"/>
  <c r="CA15"/>
  <c r="CU15" s="1"/>
  <c r="CC15"/>
  <c r="CE15"/>
  <c r="CG15"/>
  <c r="CI15"/>
  <c r="CK15"/>
  <c r="CM15"/>
  <c r="CO15"/>
  <c r="CQ15"/>
  <c r="CA16"/>
  <c r="CC16"/>
  <c r="CW16" s="1"/>
  <c r="CE16"/>
  <c r="CG16"/>
  <c r="CI16"/>
  <c r="CK16"/>
  <c r="CM16"/>
  <c r="CO16"/>
  <c r="CQ16"/>
  <c r="CA17"/>
  <c r="CU17" s="1"/>
  <c r="CC17"/>
  <c r="CE17"/>
  <c r="CG17"/>
  <c r="CI17"/>
  <c r="CK17"/>
  <c r="CM17"/>
  <c r="CO17"/>
  <c r="CQ17"/>
  <c r="CA18"/>
  <c r="CC18"/>
  <c r="CW18" s="1"/>
  <c r="CE18"/>
  <c r="CG18"/>
  <c r="CI18"/>
  <c r="CK18"/>
  <c r="CM18"/>
  <c r="CO18"/>
  <c r="CQ18"/>
  <c r="CA19"/>
  <c r="CU19" s="1"/>
  <c r="CC19"/>
  <c r="CE19"/>
  <c r="CG19"/>
  <c r="CI19"/>
  <c r="CK19"/>
  <c r="CM19"/>
  <c r="CO19"/>
  <c r="CQ19"/>
  <c r="CA20"/>
  <c r="CC20"/>
  <c r="CW20" s="1"/>
  <c r="CE20"/>
  <c r="CG20"/>
  <c r="CI20"/>
  <c r="CK20"/>
  <c r="CM20"/>
  <c r="CO20"/>
  <c r="CQ20"/>
  <c r="CA21"/>
  <c r="CU21" s="1"/>
  <c r="CC21"/>
  <c r="CE21"/>
  <c r="CG21"/>
  <c r="CI21"/>
  <c r="CK21"/>
  <c r="CM21"/>
  <c r="CO21"/>
  <c r="CQ21"/>
  <c r="CA22"/>
  <c r="CC22"/>
  <c r="CW22" s="1"/>
  <c r="CE22"/>
  <c r="CG22"/>
  <c r="CI22"/>
  <c r="CK22"/>
  <c r="CM22"/>
  <c r="CO22"/>
  <c r="CQ22"/>
  <c r="CA23"/>
  <c r="CU23" s="1"/>
  <c r="CC23"/>
  <c r="CE23"/>
  <c r="CG23"/>
  <c r="CI23"/>
  <c r="CK23"/>
  <c r="CM23"/>
  <c r="CO23"/>
  <c r="CQ23"/>
  <c r="CA24"/>
  <c r="CC24"/>
  <c r="CW24" s="1"/>
  <c r="CE24"/>
  <c r="CG24"/>
  <c r="CI24"/>
  <c r="CK24"/>
  <c r="CM24"/>
  <c r="CO24"/>
  <c r="CQ24"/>
  <c r="CA25"/>
  <c r="CU25" s="1"/>
  <c r="CC25"/>
  <c r="CE25"/>
  <c r="CG25"/>
  <c r="CI25"/>
  <c r="CK25"/>
  <c r="CM25"/>
  <c r="CO25"/>
  <c r="CQ25"/>
  <c r="Q32" i="6"/>
  <c r="Q31"/>
  <c r="Q33"/>
  <c r="Q30"/>
  <c r="AA32"/>
  <c r="AA31"/>
  <c r="AA33"/>
  <c r="AA30"/>
  <c r="AK32"/>
  <c r="AK31"/>
  <c r="AK33"/>
  <c r="AK30"/>
  <c r="AU32"/>
  <c r="AU31"/>
  <c r="AU33"/>
  <c r="AU30"/>
  <c r="BE32"/>
  <c r="BE31"/>
  <c r="BE33"/>
  <c r="BE30"/>
  <c r="BO32"/>
  <c r="BO31"/>
  <c r="BO33"/>
  <c r="BO30"/>
  <c r="BY32"/>
  <c r="BY31"/>
  <c r="BY33"/>
  <c r="BY30"/>
  <c r="CR15"/>
  <c r="CS15"/>
  <c r="CQ15"/>
  <c r="CA10"/>
  <c r="CC10"/>
  <c r="CE10"/>
  <c r="CG10"/>
  <c r="CI10"/>
  <c r="CK10"/>
  <c r="CM10"/>
  <c r="CO10"/>
  <c r="CQ10"/>
  <c r="CS10"/>
  <c r="CA11"/>
  <c r="CC11"/>
  <c r="CE11"/>
  <c r="CT11" s="1"/>
  <c r="CG11"/>
  <c r="CI11"/>
  <c r="CK11"/>
  <c r="CM11"/>
  <c r="CO11"/>
  <c r="CQ11"/>
  <c r="CS11"/>
  <c r="CA12"/>
  <c r="CC12"/>
  <c r="CE12"/>
  <c r="CT12" s="1"/>
  <c r="CG12"/>
  <c r="CI12"/>
  <c r="CK12"/>
  <c r="CM12"/>
  <c r="CO12"/>
  <c r="CQ12"/>
  <c r="CS12"/>
  <c r="CA13"/>
  <c r="CC13"/>
  <c r="CE13"/>
  <c r="CG13"/>
  <c r="CI13"/>
  <c r="CX13" s="1"/>
  <c r="CK13"/>
  <c r="CM13"/>
  <c r="CO13"/>
  <c r="CQ13"/>
  <c r="CS13"/>
  <c r="CA14"/>
  <c r="CC14"/>
  <c r="CE14"/>
  <c r="CG14"/>
  <c r="CI14"/>
  <c r="CX14" s="1"/>
  <c r="CK14"/>
  <c r="CM14"/>
  <c r="CO14"/>
  <c r="CQ14"/>
  <c r="CS14"/>
  <c r="CA15"/>
  <c r="CC15"/>
  <c r="CE15"/>
  <c r="CG15"/>
  <c r="CV15" s="1"/>
  <c r="CI15"/>
  <c r="CK15"/>
  <c r="CM15"/>
  <c r="CO15"/>
  <c r="L33"/>
  <c r="Z42" s="1"/>
  <c r="L30"/>
  <c r="Z39" s="1"/>
  <c r="L32"/>
  <c r="Z41" s="1"/>
  <c r="L31"/>
  <c r="Z40" s="1"/>
  <c r="V33"/>
  <c r="V30"/>
  <c r="V32"/>
  <c r="V31"/>
  <c r="AF33"/>
  <c r="AF30"/>
  <c r="AF32"/>
  <c r="AF31"/>
  <c r="AP33"/>
  <c r="AP30"/>
  <c r="AP32"/>
  <c r="AP31"/>
  <c r="AZ33"/>
  <c r="AZ30"/>
  <c r="AZ32"/>
  <c r="AZ31"/>
  <c r="BJ33"/>
  <c r="BJ30"/>
  <c r="BJ32"/>
  <c r="BJ31"/>
  <c r="BT33"/>
  <c r="BT30"/>
  <c r="BT32"/>
  <c r="BT31"/>
  <c r="BZ10"/>
  <c r="CB10"/>
  <c r="CD10"/>
  <c r="CF10"/>
  <c r="CH10"/>
  <c r="CJ10"/>
  <c r="CL10"/>
  <c r="CN10"/>
  <c r="CP10"/>
  <c r="CR10"/>
  <c r="CB11"/>
  <c r="CD11"/>
  <c r="CF11"/>
  <c r="CH11"/>
  <c r="CJ11"/>
  <c r="CL11"/>
  <c r="CN11"/>
  <c r="CP11"/>
  <c r="CR11"/>
  <c r="CB12"/>
  <c r="CD12"/>
  <c r="CF12"/>
  <c r="CH12"/>
  <c r="CJ12"/>
  <c r="CL12"/>
  <c r="CN12"/>
  <c r="CP12"/>
  <c r="CR12"/>
  <c r="BZ13"/>
  <c r="CB13"/>
  <c r="CF13"/>
  <c r="CH13"/>
  <c r="CJ13"/>
  <c r="CL13"/>
  <c r="CN13"/>
  <c r="CP13"/>
  <c r="CR13"/>
  <c r="BZ14"/>
  <c r="CB14"/>
  <c r="CF14"/>
  <c r="CH14"/>
  <c r="CJ14"/>
  <c r="CL14"/>
  <c r="CN14"/>
  <c r="CP14"/>
  <c r="BZ15"/>
  <c r="CD15"/>
  <c r="CX15" s="1"/>
  <c r="CF15"/>
  <c r="CH15"/>
  <c r="CJ15"/>
  <c r="CL15"/>
  <c r="CN15"/>
  <c r="CP15"/>
  <c r="CA16"/>
  <c r="CC16"/>
  <c r="CE16"/>
  <c r="CG16"/>
  <c r="CI16"/>
  <c r="CK16"/>
  <c r="CM16"/>
  <c r="CO16"/>
  <c r="CQ16"/>
  <c r="CS16"/>
  <c r="CA17"/>
  <c r="CC17"/>
  <c r="CE17"/>
  <c r="CG17"/>
  <c r="CI17"/>
  <c r="CK17"/>
  <c r="CM17"/>
  <c r="CO17"/>
  <c r="CQ17"/>
  <c r="CS17"/>
  <c r="CA18"/>
  <c r="CC18"/>
  <c r="CE18"/>
  <c r="CG18"/>
  <c r="CI18"/>
  <c r="CK18"/>
  <c r="CM18"/>
  <c r="CO18"/>
  <c r="CQ18"/>
  <c r="CS18"/>
  <c r="CA19"/>
  <c r="CC19"/>
  <c r="CE19"/>
  <c r="CG19"/>
  <c r="CI19"/>
  <c r="CK19"/>
  <c r="CM19"/>
  <c r="CO19"/>
  <c r="CQ19"/>
  <c r="CS19"/>
  <c r="CA20"/>
  <c r="CC20"/>
  <c r="CE20"/>
  <c r="CG20"/>
  <c r="CI20"/>
  <c r="CK20"/>
  <c r="CM20"/>
  <c r="CO20"/>
  <c r="CQ20"/>
  <c r="CS20"/>
  <c r="CA21"/>
  <c r="CC21"/>
  <c r="CE21"/>
  <c r="CG21"/>
  <c r="CI21"/>
  <c r="CK21"/>
  <c r="CM21"/>
  <c r="CO21"/>
  <c r="CQ21"/>
  <c r="CS21"/>
  <c r="CA22"/>
  <c r="CC22"/>
  <c r="CE22"/>
  <c r="CG22"/>
  <c r="CI22"/>
  <c r="CK22"/>
  <c r="CM22"/>
  <c r="CO22"/>
  <c r="CQ22"/>
  <c r="CS22"/>
  <c r="CA23"/>
  <c r="CC23"/>
  <c r="CE23"/>
  <c r="CG23"/>
  <c r="CI23"/>
  <c r="CK23"/>
  <c r="CM23"/>
  <c r="CO23"/>
  <c r="CQ23"/>
  <c r="CS23"/>
  <c r="CA24"/>
  <c r="CC24"/>
  <c r="CE24"/>
  <c r="CG24"/>
  <c r="CI24"/>
  <c r="CK24"/>
  <c r="CM24"/>
  <c r="CO24"/>
  <c r="CQ24"/>
  <c r="CS24"/>
  <c r="CA25"/>
  <c r="CC25"/>
  <c r="CE25"/>
  <c r="CG25"/>
  <c r="CI25"/>
  <c r="CK25"/>
  <c r="CM25"/>
  <c r="CO25"/>
  <c r="CQ25"/>
  <c r="CS25"/>
  <c r="R39"/>
  <c r="V39"/>
  <c r="BZ16"/>
  <c r="CB16"/>
  <c r="CV16" s="1"/>
  <c r="CD16"/>
  <c r="CF16"/>
  <c r="CH16"/>
  <c r="CJ16"/>
  <c r="CL16"/>
  <c r="CN16"/>
  <c r="CP16"/>
  <c r="BZ17"/>
  <c r="CT17" s="1"/>
  <c r="CB17"/>
  <c r="CD17"/>
  <c r="CX17" s="1"/>
  <c r="CF17"/>
  <c r="CH17"/>
  <c r="CJ17"/>
  <c r="CL17"/>
  <c r="CN17"/>
  <c r="CP17"/>
  <c r="BZ18"/>
  <c r="CB18"/>
  <c r="CV18" s="1"/>
  <c r="CD18"/>
  <c r="CF18"/>
  <c r="CH18"/>
  <c r="CJ18"/>
  <c r="CL18"/>
  <c r="CN18"/>
  <c r="CP18"/>
  <c r="BZ19"/>
  <c r="CT19" s="1"/>
  <c r="CB19"/>
  <c r="CD19"/>
  <c r="CX19" s="1"/>
  <c r="CF19"/>
  <c r="CH19"/>
  <c r="CJ19"/>
  <c r="CL19"/>
  <c r="CN19"/>
  <c r="CP19"/>
  <c r="BZ20"/>
  <c r="CB20"/>
  <c r="CV20" s="1"/>
  <c r="CD20"/>
  <c r="CF20"/>
  <c r="CH20"/>
  <c r="CJ20"/>
  <c r="CL20"/>
  <c r="CN20"/>
  <c r="CP20"/>
  <c r="BZ21"/>
  <c r="CT21" s="1"/>
  <c r="CB21"/>
  <c r="CD21"/>
  <c r="CX21" s="1"/>
  <c r="CF21"/>
  <c r="CH21"/>
  <c r="CJ21"/>
  <c r="CL21"/>
  <c r="CN21"/>
  <c r="CP21"/>
  <c r="BZ22"/>
  <c r="CB22"/>
  <c r="CV22" s="1"/>
  <c r="CD22"/>
  <c r="CF22"/>
  <c r="CH22"/>
  <c r="CJ22"/>
  <c r="CL22"/>
  <c r="CN22"/>
  <c r="CP22"/>
  <c r="BZ23"/>
  <c r="CT23" s="1"/>
  <c r="CB23"/>
  <c r="CD23"/>
  <c r="CX23" s="1"/>
  <c r="CF23"/>
  <c r="CH23"/>
  <c r="CJ23"/>
  <c r="CL23"/>
  <c r="CN23"/>
  <c r="CP23"/>
  <c r="BZ24"/>
  <c r="CB24"/>
  <c r="CV24" s="1"/>
  <c r="CD24"/>
  <c r="CF24"/>
  <c r="CH24"/>
  <c r="CJ24"/>
  <c r="CL24"/>
  <c r="CN24"/>
  <c r="CP24"/>
  <c r="BZ25"/>
  <c r="CT25" s="1"/>
  <c r="CB25"/>
  <c r="CD25"/>
  <c r="CX25" s="1"/>
  <c r="CF25"/>
  <c r="CH25"/>
  <c r="CJ25"/>
  <c r="CL25"/>
  <c r="CN25"/>
  <c r="CP25"/>
  <c r="L33" i="5"/>
  <c r="Z42" s="1"/>
  <c r="L30"/>
  <c r="L32"/>
  <c r="L31"/>
  <c r="V33"/>
  <c r="V30"/>
  <c r="V32"/>
  <c r="V31"/>
  <c r="AF33"/>
  <c r="AF30"/>
  <c r="AF32"/>
  <c r="AF31"/>
  <c r="AP33"/>
  <c r="AP30"/>
  <c r="AP32"/>
  <c r="AP31"/>
  <c r="AZ33"/>
  <c r="AZ30"/>
  <c r="AZ32"/>
  <c r="AZ31"/>
  <c r="BJ33"/>
  <c r="BJ30"/>
  <c r="BJ32"/>
  <c r="BJ31"/>
  <c r="BT33"/>
  <c r="BT30"/>
  <c r="BT32"/>
  <c r="BT31"/>
  <c r="BZ10"/>
  <c r="CB10"/>
  <c r="CD10"/>
  <c r="CF10"/>
  <c r="CH10"/>
  <c r="CJ10"/>
  <c r="CL10"/>
  <c r="CN10"/>
  <c r="CP10"/>
  <c r="CR10"/>
  <c r="BZ11"/>
  <c r="CB11"/>
  <c r="CD11"/>
  <c r="CF11"/>
  <c r="CH11"/>
  <c r="CJ11"/>
  <c r="CL11"/>
  <c r="CN11"/>
  <c r="CP11"/>
  <c r="CR11"/>
  <c r="BZ12"/>
  <c r="CB12"/>
  <c r="CD12"/>
  <c r="CF12"/>
  <c r="CH12"/>
  <c r="CJ12"/>
  <c r="CL12"/>
  <c r="CN12"/>
  <c r="CP12"/>
  <c r="CR12"/>
  <c r="BZ13"/>
  <c r="CB13"/>
  <c r="CD13"/>
  <c r="CF13"/>
  <c r="CH13"/>
  <c r="CJ13"/>
  <c r="CL13"/>
  <c r="CN13"/>
  <c r="CP13"/>
  <c r="CR13"/>
  <c r="BZ14"/>
  <c r="CB14"/>
  <c r="CD14"/>
  <c r="CF14"/>
  <c r="CH14"/>
  <c r="CJ14"/>
  <c r="CL14"/>
  <c r="CN14"/>
  <c r="CP14"/>
  <c r="CR14"/>
  <c r="BZ15"/>
  <c r="CB15"/>
  <c r="CD15"/>
  <c r="CF15"/>
  <c r="CH15"/>
  <c r="CJ15"/>
  <c r="CL15"/>
  <c r="CN15"/>
  <c r="Q32"/>
  <c r="Q31"/>
  <c r="Z40" s="1"/>
  <c r="Q33"/>
  <c r="Q30"/>
  <c r="AA32"/>
  <c r="AA31"/>
  <c r="AA33"/>
  <c r="AA30"/>
  <c r="AK32"/>
  <c r="AK31"/>
  <c r="AK33"/>
  <c r="AK30"/>
  <c r="AU32"/>
  <c r="AU31"/>
  <c r="AU33"/>
  <c r="AU30"/>
  <c r="BE32"/>
  <c r="BE31"/>
  <c r="BE33"/>
  <c r="BE30"/>
  <c r="BO32"/>
  <c r="BO31"/>
  <c r="BO33"/>
  <c r="BO30"/>
  <c r="BY32"/>
  <c r="BY31"/>
  <c r="BY33"/>
  <c r="BY30"/>
  <c r="CR15"/>
  <c r="CS15"/>
  <c r="CA10"/>
  <c r="CC10"/>
  <c r="CW10" s="1"/>
  <c r="CE10"/>
  <c r="CG10"/>
  <c r="CI10"/>
  <c r="CK10"/>
  <c r="CM10"/>
  <c r="CO10"/>
  <c r="CQ10"/>
  <c r="CS10"/>
  <c r="CA11"/>
  <c r="CU11" s="1"/>
  <c r="CC11"/>
  <c r="CE11"/>
  <c r="CG11"/>
  <c r="CI11"/>
  <c r="CK11"/>
  <c r="CM11"/>
  <c r="CO11"/>
  <c r="CQ11"/>
  <c r="CS11"/>
  <c r="Z41"/>
  <c r="CA12"/>
  <c r="CC12"/>
  <c r="CW12" s="1"/>
  <c r="CE12"/>
  <c r="CG12"/>
  <c r="CI12"/>
  <c r="CK12"/>
  <c r="CM12"/>
  <c r="CO12"/>
  <c r="CQ12"/>
  <c r="CS12"/>
  <c r="CA13"/>
  <c r="CC13"/>
  <c r="CE13"/>
  <c r="CG13"/>
  <c r="CI13"/>
  <c r="CK13"/>
  <c r="CM13"/>
  <c r="CO13"/>
  <c r="CQ13"/>
  <c r="CS13"/>
  <c r="CA14"/>
  <c r="CU14" s="1"/>
  <c r="CC14"/>
  <c r="CE14"/>
  <c r="CG14"/>
  <c r="CI14"/>
  <c r="CK14"/>
  <c r="CM14"/>
  <c r="CO14"/>
  <c r="CQ14"/>
  <c r="CA15"/>
  <c r="CC15"/>
  <c r="CW15" s="1"/>
  <c r="CE15"/>
  <c r="CG15"/>
  <c r="CI15"/>
  <c r="CK15"/>
  <c r="CM15"/>
  <c r="CO15"/>
  <c r="CQ15"/>
  <c r="CA16"/>
  <c r="CC16"/>
  <c r="CE16"/>
  <c r="CG16"/>
  <c r="CI16"/>
  <c r="CK16"/>
  <c r="CM16"/>
  <c r="CO16"/>
  <c r="CQ16"/>
  <c r="CS16"/>
  <c r="CA17"/>
  <c r="CC17"/>
  <c r="CE17"/>
  <c r="CG17"/>
  <c r="CI17"/>
  <c r="CK17"/>
  <c r="CM17"/>
  <c r="CO17"/>
  <c r="CQ17"/>
  <c r="CS17"/>
  <c r="CA18"/>
  <c r="CC18"/>
  <c r="CE18"/>
  <c r="CG18"/>
  <c r="CI18"/>
  <c r="CK18"/>
  <c r="CM18"/>
  <c r="CO18"/>
  <c r="CQ18"/>
  <c r="CS18"/>
  <c r="CA19"/>
  <c r="CC19"/>
  <c r="CE19"/>
  <c r="CG19"/>
  <c r="CI19"/>
  <c r="CK19"/>
  <c r="CM19"/>
  <c r="CO19"/>
  <c r="CQ19"/>
  <c r="CS19"/>
  <c r="CA20"/>
  <c r="CC20"/>
  <c r="CE20"/>
  <c r="CG20"/>
  <c r="CI20"/>
  <c r="CK20"/>
  <c r="CM20"/>
  <c r="CO20"/>
  <c r="CQ20"/>
  <c r="CS20"/>
  <c r="CA21"/>
  <c r="CC21"/>
  <c r="CE21"/>
  <c r="CG21"/>
  <c r="CI21"/>
  <c r="CK21"/>
  <c r="CM21"/>
  <c r="CO21"/>
  <c r="CQ21"/>
  <c r="CS21"/>
  <c r="CA22"/>
  <c r="CC22"/>
  <c r="CE22"/>
  <c r="CG22"/>
  <c r="CI22"/>
  <c r="CK22"/>
  <c r="CM22"/>
  <c r="CO22"/>
  <c r="CQ22"/>
  <c r="CS22"/>
  <c r="CA23"/>
  <c r="CC23"/>
  <c r="CE23"/>
  <c r="CG23"/>
  <c r="CI23"/>
  <c r="CK23"/>
  <c r="CM23"/>
  <c r="CO23"/>
  <c r="CQ23"/>
  <c r="CS23"/>
  <c r="CA24"/>
  <c r="CC24"/>
  <c r="CE24"/>
  <c r="CG24"/>
  <c r="CI24"/>
  <c r="CK24"/>
  <c r="CM24"/>
  <c r="CO24"/>
  <c r="CQ24"/>
  <c r="CS24"/>
  <c r="CA25"/>
  <c r="CC25"/>
  <c r="CE25"/>
  <c r="CG25"/>
  <c r="CI25"/>
  <c r="CK25"/>
  <c r="CM25"/>
  <c r="CO25"/>
  <c r="CQ25"/>
  <c r="CS25"/>
  <c r="R39"/>
  <c r="V39"/>
  <c r="BZ16"/>
  <c r="CT16" s="1"/>
  <c r="CB16"/>
  <c r="CD16"/>
  <c r="CX16" s="1"/>
  <c r="CF16"/>
  <c r="CH16"/>
  <c r="CJ16"/>
  <c r="CL16"/>
  <c r="CN16"/>
  <c r="CP16"/>
  <c r="BZ17"/>
  <c r="CB17"/>
  <c r="CV17" s="1"/>
  <c r="CD17"/>
  <c r="CF17"/>
  <c r="CH17"/>
  <c r="CJ17"/>
  <c r="CL17"/>
  <c r="CN17"/>
  <c r="CP17"/>
  <c r="BZ18"/>
  <c r="CT18" s="1"/>
  <c r="CB18"/>
  <c r="CD18"/>
  <c r="CX18" s="1"/>
  <c r="CF18"/>
  <c r="CH18"/>
  <c r="CJ18"/>
  <c r="CL18"/>
  <c r="CN18"/>
  <c r="CP18"/>
  <c r="BZ19"/>
  <c r="CB19"/>
  <c r="CV19" s="1"/>
  <c r="CD19"/>
  <c r="CF19"/>
  <c r="CH19"/>
  <c r="CJ19"/>
  <c r="CL19"/>
  <c r="CN19"/>
  <c r="CP19"/>
  <c r="BZ20"/>
  <c r="CT20" s="1"/>
  <c r="CB20"/>
  <c r="CD20"/>
  <c r="CX20" s="1"/>
  <c r="CF20"/>
  <c r="CH20"/>
  <c r="CJ20"/>
  <c r="CL20"/>
  <c r="CN20"/>
  <c r="CP20"/>
  <c r="BZ21"/>
  <c r="CB21"/>
  <c r="CV21" s="1"/>
  <c r="CD21"/>
  <c r="CF21"/>
  <c r="CH21"/>
  <c r="CJ21"/>
  <c r="CL21"/>
  <c r="CN21"/>
  <c r="CP21"/>
  <c r="BZ22"/>
  <c r="CT22" s="1"/>
  <c r="CB22"/>
  <c r="CD22"/>
  <c r="CX22" s="1"/>
  <c r="CF22"/>
  <c r="CH22"/>
  <c r="CJ22"/>
  <c r="CL22"/>
  <c r="CN22"/>
  <c r="CP22"/>
  <c r="BZ23"/>
  <c r="CB23"/>
  <c r="CV23" s="1"/>
  <c r="CD23"/>
  <c r="CF23"/>
  <c r="CH23"/>
  <c r="CJ23"/>
  <c r="CL23"/>
  <c r="CN23"/>
  <c r="CP23"/>
  <c r="BZ24"/>
  <c r="CT24" s="1"/>
  <c r="CB24"/>
  <c r="CD24"/>
  <c r="CX24" s="1"/>
  <c r="CF24"/>
  <c r="CH24"/>
  <c r="CJ24"/>
  <c r="CL24"/>
  <c r="CN24"/>
  <c r="CP24"/>
  <c r="BZ25"/>
  <c r="CB25"/>
  <c r="CV25" s="1"/>
  <c r="CD25"/>
  <c r="CF25"/>
  <c r="CH25"/>
  <c r="CJ25"/>
  <c r="CL25"/>
  <c r="CN25"/>
  <c r="CP25"/>
  <c r="CB13" i="2"/>
  <c r="BZ15"/>
  <c r="CR14"/>
  <c r="CR16"/>
  <c r="CR18"/>
  <c r="CR20"/>
  <c r="CR22"/>
  <c r="CR24"/>
  <c r="G31"/>
  <c r="G33"/>
  <c r="CB14"/>
  <c r="Q32"/>
  <c r="Q31"/>
  <c r="Q33"/>
  <c r="Q30"/>
  <c r="AA32"/>
  <c r="AA31"/>
  <c r="AA33"/>
  <c r="AA30"/>
  <c r="AK32"/>
  <c r="AK31"/>
  <c r="AK33"/>
  <c r="AK30"/>
  <c r="AU32"/>
  <c r="AU31"/>
  <c r="AU33"/>
  <c r="AU30"/>
  <c r="BE32"/>
  <c r="BE31"/>
  <c r="BE33"/>
  <c r="BE30"/>
  <c r="BO32"/>
  <c r="BO31"/>
  <c r="BO33"/>
  <c r="BO30"/>
  <c r="BY32"/>
  <c r="BY31"/>
  <c r="BY33"/>
  <c r="BY30"/>
  <c r="CR15"/>
  <c r="CS15"/>
  <c r="CQ15"/>
  <c r="CA10"/>
  <c r="CC10"/>
  <c r="CE10"/>
  <c r="CG10"/>
  <c r="CI10"/>
  <c r="CK10"/>
  <c r="CM10"/>
  <c r="CO10"/>
  <c r="CQ10"/>
  <c r="CS10"/>
  <c r="CA11"/>
  <c r="CC11"/>
  <c r="CE11"/>
  <c r="CG11"/>
  <c r="CI11"/>
  <c r="CK11"/>
  <c r="CM11"/>
  <c r="CO11"/>
  <c r="CQ11"/>
  <c r="CS11"/>
  <c r="CA12"/>
  <c r="CC12"/>
  <c r="CE12"/>
  <c r="CG12"/>
  <c r="CI12"/>
  <c r="CK12"/>
  <c r="CM12"/>
  <c r="CO12"/>
  <c r="CQ12"/>
  <c r="CS12"/>
  <c r="CA13"/>
  <c r="CC13"/>
  <c r="CE13"/>
  <c r="CG13"/>
  <c r="CI13"/>
  <c r="CK13"/>
  <c r="CM13"/>
  <c r="CO13"/>
  <c r="CQ13"/>
  <c r="CS13"/>
  <c r="CA14"/>
  <c r="CC14"/>
  <c r="CE14"/>
  <c r="CG14"/>
  <c r="CI14"/>
  <c r="CK14"/>
  <c r="CM14"/>
  <c r="CO14"/>
  <c r="CQ14"/>
  <c r="CS14"/>
  <c r="CA15"/>
  <c r="CC15"/>
  <c r="CE15"/>
  <c r="CG15"/>
  <c r="CI15"/>
  <c r="CK15"/>
  <c r="CM15"/>
  <c r="CO15"/>
  <c r="L33"/>
  <c r="L30"/>
  <c r="L32"/>
  <c r="L31"/>
  <c r="V33"/>
  <c r="V30"/>
  <c r="V32"/>
  <c r="V31"/>
  <c r="AF33"/>
  <c r="AF30"/>
  <c r="AF32"/>
  <c r="AF31"/>
  <c r="AP33"/>
  <c r="AP30"/>
  <c r="AP32"/>
  <c r="AP31"/>
  <c r="AZ33"/>
  <c r="AZ30"/>
  <c r="AZ32"/>
  <c r="AZ31"/>
  <c r="BJ33"/>
  <c r="BJ30"/>
  <c r="BJ32"/>
  <c r="BJ31"/>
  <c r="BT33"/>
  <c r="BT30"/>
  <c r="BT32"/>
  <c r="BT31"/>
  <c r="BZ10"/>
  <c r="CB10"/>
  <c r="CD10"/>
  <c r="CF10"/>
  <c r="CH10"/>
  <c r="CJ10"/>
  <c r="CL10"/>
  <c r="CN10"/>
  <c r="CP10"/>
  <c r="CR10"/>
  <c r="BZ11"/>
  <c r="CB11"/>
  <c r="CD11"/>
  <c r="CF11"/>
  <c r="CH11"/>
  <c r="CJ11"/>
  <c r="CL11"/>
  <c r="CN11"/>
  <c r="CP11"/>
  <c r="CR11"/>
  <c r="BZ12"/>
  <c r="CB12"/>
  <c r="CD12"/>
  <c r="CF12"/>
  <c r="CH12"/>
  <c r="CJ12"/>
  <c r="CL12"/>
  <c r="CN12"/>
  <c r="CP12"/>
  <c r="CR12"/>
  <c r="BZ13"/>
  <c r="CD13"/>
  <c r="CF13"/>
  <c r="CH13"/>
  <c r="CJ13"/>
  <c r="CL13"/>
  <c r="CN13"/>
  <c r="CP13"/>
  <c r="CR13"/>
  <c r="BZ14"/>
  <c r="CD14"/>
  <c r="CF14"/>
  <c r="CH14"/>
  <c r="CJ14"/>
  <c r="CL14"/>
  <c r="CN14"/>
  <c r="CP14"/>
  <c r="CB15"/>
  <c r="CD15"/>
  <c r="CF15"/>
  <c r="CH15"/>
  <c r="CJ15"/>
  <c r="CL15"/>
  <c r="CN15"/>
  <c r="CP15"/>
  <c r="CA16"/>
  <c r="CC16"/>
  <c r="CE16"/>
  <c r="CG16"/>
  <c r="CI16"/>
  <c r="CK16"/>
  <c r="CM16"/>
  <c r="CO16"/>
  <c r="CQ16"/>
  <c r="CS16"/>
  <c r="CA17"/>
  <c r="CC17"/>
  <c r="CE17"/>
  <c r="CG17"/>
  <c r="CI17"/>
  <c r="CK17"/>
  <c r="CM17"/>
  <c r="CO17"/>
  <c r="CQ17"/>
  <c r="CS17"/>
  <c r="CA18"/>
  <c r="CC18"/>
  <c r="CE18"/>
  <c r="CG18"/>
  <c r="CI18"/>
  <c r="CK18"/>
  <c r="CM18"/>
  <c r="CO18"/>
  <c r="CQ18"/>
  <c r="CS18"/>
  <c r="CA19"/>
  <c r="CC19"/>
  <c r="CE19"/>
  <c r="CG19"/>
  <c r="CI19"/>
  <c r="CK19"/>
  <c r="CM19"/>
  <c r="CO19"/>
  <c r="CQ19"/>
  <c r="CS19"/>
  <c r="CA20"/>
  <c r="CC20"/>
  <c r="CE20"/>
  <c r="CG20"/>
  <c r="CI20"/>
  <c r="CK20"/>
  <c r="CM20"/>
  <c r="CO20"/>
  <c r="CQ20"/>
  <c r="CS20"/>
  <c r="CA21"/>
  <c r="CC21"/>
  <c r="CE21"/>
  <c r="CG21"/>
  <c r="CI21"/>
  <c r="CK21"/>
  <c r="CM21"/>
  <c r="CO21"/>
  <c r="CQ21"/>
  <c r="CS21"/>
  <c r="CA22"/>
  <c r="CC22"/>
  <c r="CE22"/>
  <c r="CG22"/>
  <c r="CI22"/>
  <c r="CK22"/>
  <c r="CM22"/>
  <c r="CO22"/>
  <c r="CQ22"/>
  <c r="CS22"/>
  <c r="CA23"/>
  <c r="CC23"/>
  <c r="CE23"/>
  <c r="CG23"/>
  <c r="CI23"/>
  <c r="CK23"/>
  <c r="CM23"/>
  <c r="CO23"/>
  <c r="CQ23"/>
  <c r="CS23"/>
  <c r="CA24"/>
  <c r="CC24"/>
  <c r="CE24"/>
  <c r="CG24"/>
  <c r="CI24"/>
  <c r="CK24"/>
  <c r="CM24"/>
  <c r="CO24"/>
  <c r="CQ24"/>
  <c r="CS24"/>
  <c r="CA25"/>
  <c r="CC25"/>
  <c r="CE25"/>
  <c r="CG25"/>
  <c r="CI25"/>
  <c r="CK25"/>
  <c r="CM25"/>
  <c r="CO25"/>
  <c r="CQ25"/>
  <c r="CS25"/>
  <c r="V39"/>
  <c r="BZ16"/>
  <c r="CB16"/>
  <c r="CD16"/>
  <c r="CF16"/>
  <c r="CH16"/>
  <c r="CJ16"/>
  <c r="CL16"/>
  <c r="CN16"/>
  <c r="CP16"/>
  <c r="BZ17"/>
  <c r="CB17"/>
  <c r="CD17"/>
  <c r="CF17"/>
  <c r="CH17"/>
  <c r="CJ17"/>
  <c r="CL17"/>
  <c r="CN17"/>
  <c r="CP17"/>
  <c r="BZ18"/>
  <c r="CB18"/>
  <c r="CD18"/>
  <c r="CF18"/>
  <c r="CH18"/>
  <c r="CJ18"/>
  <c r="CL18"/>
  <c r="CN18"/>
  <c r="CP18"/>
  <c r="BZ19"/>
  <c r="CB19"/>
  <c r="CD19"/>
  <c r="CF19"/>
  <c r="CH19"/>
  <c r="CJ19"/>
  <c r="CL19"/>
  <c r="CN19"/>
  <c r="CP19"/>
  <c r="BZ20"/>
  <c r="CB20"/>
  <c r="CD20"/>
  <c r="CF20"/>
  <c r="CH20"/>
  <c r="CJ20"/>
  <c r="CL20"/>
  <c r="CN20"/>
  <c r="CP20"/>
  <c r="BZ21"/>
  <c r="CB21"/>
  <c r="CD21"/>
  <c r="CF21"/>
  <c r="CH21"/>
  <c r="CJ21"/>
  <c r="CL21"/>
  <c r="CN21"/>
  <c r="CP21"/>
  <c r="BZ22"/>
  <c r="CB22"/>
  <c r="CD22"/>
  <c r="CF22"/>
  <c r="CH22"/>
  <c r="CJ22"/>
  <c r="CL22"/>
  <c r="CN22"/>
  <c r="CP22"/>
  <c r="BZ23"/>
  <c r="CB23"/>
  <c r="CD23"/>
  <c r="CF23"/>
  <c r="CH23"/>
  <c r="CJ23"/>
  <c r="CL23"/>
  <c r="CN23"/>
  <c r="CP23"/>
  <c r="BZ24"/>
  <c r="CB24"/>
  <c r="CD24"/>
  <c r="CF24"/>
  <c r="CH24"/>
  <c r="CJ24"/>
  <c r="CL24"/>
  <c r="CN24"/>
  <c r="CP24"/>
  <c r="BZ25"/>
  <c r="CB25"/>
  <c r="CD25"/>
  <c r="CF25"/>
  <c r="CH25"/>
  <c r="CJ25"/>
  <c r="CL25"/>
  <c r="CN25"/>
  <c r="CP25"/>
  <c r="BZ24" i="4"/>
  <c r="BZ22"/>
  <c r="BZ20"/>
  <c r="BZ18"/>
  <c r="BZ16"/>
  <c r="BZ14"/>
  <c r="CC24"/>
  <c r="CC22"/>
  <c r="CC20"/>
  <c r="CC18"/>
  <c r="CC16"/>
  <c r="CC14"/>
  <c r="CC12"/>
  <c r="CO12"/>
  <c r="Z40"/>
  <c r="V40"/>
  <c r="V42"/>
  <c r="V41"/>
  <c r="T39"/>
  <c r="V39"/>
  <c r="X39"/>
  <c r="R41"/>
  <c r="R40"/>
  <c r="C41" i="13" l="1"/>
  <c r="C46"/>
  <c r="Z42" i="7"/>
  <c r="CX24"/>
  <c r="CX22"/>
  <c r="CX20"/>
  <c r="CX18"/>
  <c r="CX16"/>
  <c r="CX11"/>
  <c r="CT11"/>
  <c r="CX10"/>
  <c r="CT10"/>
  <c r="Z41"/>
  <c r="Z39"/>
  <c r="C43" i="11"/>
  <c r="DC31" i="9"/>
  <c r="CY31"/>
  <c r="CZ31"/>
  <c r="DA31"/>
  <c r="DB31"/>
  <c r="BJ34" i="4"/>
  <c r="BE34"/>
  <c r="AZ34"/>
  <c r="AP34"/>
  <c r="AK34"/>
  <c r="AF34"/>
  <c r="CU31"/>
  <c r="Z41"/>
  <c r="AA34"/>
  <c r="L34"/>
  <c r="CV31"/>
  <c r="CT31"/>
  <c r="Z42"/>
  <c r="CX28" i="8"/>
  <c r="CV28"/>
  <c r="CT28"/>
  <c r="CW28"/>
  <c r="CU28"/>
  <c r="CX26"/>
  <c r="CT26"/>
  <c r="CU26"/>
  <c r="CV26"/>
  <c r="CW26"/>
  <c r="CV25"/>
  <c r="CX24"/>
  <c r="CT24"/>
  <c r="CV23"/>
  <c r="CX22"/>
  <c r="CT22"/>
  <c r="CX20"/>
  <c r="CT20"/>
  <c r="CV19"/>
  <c r="CX18"/>
  <c r="CT18"/>
  <c r="CV17"/>
  <c r="Z41"/>
  <c r="Z42"/>
  <c r="CV15"/>
  <c r="CT15"/>
  <c r="CT14"/>
  <c r="Z40"/>
  <c r="CX13"/>
  <c r="CT13"/>
  <c r="CV12"/>
  <c r="CT12"/>
  <c r="CX11"/>
  <c r="CT11"/>
  <c r="CX10"/>
  <c r="Z39" i="4"/>
  <c r="CU13" i="5"/>
  <c r="BT34" i="8"/>
  <c r="BJ34"/>
  <c r="AZ34"/>
  <c r="AP34"/>
  <c r="AF34"/>
  <c r="V34"/>
  <c r="L34"/>
  <c r="BY34"/>
  <c r="BO34"/>
  <c r="BE34"/>
  <c r="AU34"/>
  <c r="AK34"/>
  <c r="AA34"/>
  <c r="Q34"/>
  <c r="CX25"/>
  <c r="CT25"/>
  <c r="CV24"/>
  <c r="CX23"/>
  <c r="CT23"/>
  <c r="CV22"/>
  <c r="CX21"/>
  <c r="CT21"/>
  <c r="CV20"/>
  <c r="CX19"/>
  <c r="CT19"/>
  <c r="CV18"/>
  <c r="CX17"/>
  <c r="CT17"/>
  <c r="CV16"/>
  <c r="CW25"/>
  <c r="CW24"/>
  <c r="CW23"/>
  <c r="CW22"/>
  <c r="CW21"/>
  <c r="CW20"/>
  <c r="CW19"/>
  <c r="CW18"/>
  <c r="CW17"/>
  <c r="CW16"/>
  <c r="CX15"/>
  <c r="CX14"/>
  <c r="CV13"/>
  <c r="CX12"/>
  <c r="CV11"/>
  <c r="CV10"/>
  <c r="CW15"/>
  <c r="CW14"/>
  <c r="CW13"/>
  <c r="CU12"/>
  <c r="CW11"/>
  <c r="CU10"/>
  <c r="CU25"/>
  <c r="CU24"/>
  <c r="CU23"/>
  <c r="CU22"/>
  <c r="CU21"/>
  <c r="CU20"/>
  <c r="CU19"/>
  <c r="CU18"/>
  <c r="CU17"/>
  <c r="CU16"/>
  <c r="CT10"/>
  <c r="CU15"/>
  <c r="CU14"/>
  <c r="CU13"/>
  <c r="CW12"/>
  <c r="CU11"/>
  <c r="CW10"/>
  <c r="Z39"/>
  <c r="CV25" i="7"/>
  <c r="CV24"/>
  <c r="CV23"/>
  <c r="CV22"/>
  <c r="CV21"/>
  <c r="CV20"/>
  <c r="CV19"/>
  <c r="CV18"/>
  <c r="CV17"/>
  <c r="CV16"/>
  <c r="CV15"/>
  <c r="CW14"/>
  <c r="CW13"/>
  <c r="CU12"/>
  <c r="CU11"/>
  <c r="CU10"/>
  <c r="CX25"/>
  <c r="CX23"/>
  <c r="CX21"/>
  <c r="CX19"/>
  <c r="CX17"/>
  <c r="CX15"/>
  <c r="CX31" s="1"/>
  <c r="CW25"/>
  <c r="CU24"/>
  <c r="CW23"/>
  <c r="CU22"/>
  <c r="CW21"/>
  <c r="CU20"/>
  <c r="CW19"/>
  <c r="CU18"/>
  <c r="CW17"/>
  <c r="CU16"/>
  <c r="CW15"/>
  <c r="CT25"/>
  <c r="CT24"/>
  <c r="CT23"/>
  <c r="CT22"/>
  <c r="CT21"/>
  <c r="CT20"/>
  <c r="CT19"/>
  <c r="CT18"/>
  <c r="CT17"/>
  <c r="CT16"/>
  <c r="CT15"/>
  <c r="CV14"/>
  <c r="CV13"/>
  <c r="CV12"/>
  <c r="CV11"/>
  <c r="CV10"/>
  <c r="CU14"/>
  <c r="CU13"/>
  <c r="CW12"/>
  <c r="CW11"/>
  <c r="CW10"/>
  <c r="Z40"/>
  <c r="CW25" i="6"/>
  <c r="CW24"/>
  <c r="CW23"/>
  <c r="CW22"/>
  <c r="CW21"/>
  <c r="CW20"/>
  <c r="CW19"/>
  <c r="CW18"/>
  <c r="CW17"/>
  <c r="CW16"/>
  <c r="CV14"/>
  <c r="CT13"/>
  <c r="CX12"/>
  <c r="CV11"/>
  <c r="CX10"/>
  <c r="CT10"/>
  <c r="CU15"/>
  <c r="CU14"/>
  <c r="CU13"/>
  <c r="CW12"/>
  <c r="CU11"/>
  <c r="CW10"/>
  <c r="CV25"/>
  <c r="CX24"/>
  <c r="CT24"/>
  <c r="CV23"/>
  <c r="CX22"/>
  <c r="CT22"/>
  <c r="CV21"/>
  <c r="CX20"/>
  <c r="CT20"/>
  <c r="CV19"/>
  <c r="CX18"/>
  <c r="CT18"/>
  <c r="CV17"/>
  <c r="CX16"/>
  <c r="CT16"/>
  <c r="CU25"/>
  <c r="CU24"/>
  <c r="CU23"/>
  <c r="CU22"/>
  <c r="CU21"/>
  <c r="CU20"/>
  <c r="CU19"/>
  <c r="CU18"/>
  <c r="CU17"/>
  <c r="CU16"/>
  <c r="CT15"/>
  <c r="CT14"/>
  <c r="CV13"/>
  <c r="CV12"/>
  <c r="CX11"/>
  <c r="CV10"/>
  <c r="CV31" s="1"/>
  <c r="CW15"/>
  <c r="CW14"/>
  <c r="CW13"/>
  <c r="CU12"/>
  <c r="CW11"/>
  <c r="CU10"/>
  <c r="CU31" s="1"/>
  <c r="CU25" i="5"/>
  <c r="CU24"/>
  <c r="CU23"/>
  <c r="CU22"/>
  <c r="CU21"/>
  <c r="CU20"/>
  <c r="CU19"/>
  <c r="CU18"/>
  <c r="CU17"/>
  <c r="CU16"/>
  <c r="CX15"/>
  <c r="CT15"/>
  <c r="CX14"/>
  <c r="CT14"/>
  <c r="CX13"/>
  <c r="CT13"/>
  <c r="CX12"/>
  <c r="CT12"/>
  <c r="CX11"/>
  <c r="CT11"/>
  <c r="CX10"/>
  <c r="CT10"/>
  <c r="CX25"/>
  <c r="CT25"/>
  <c r="CV24"/>
  <c r="CX23"/>
  <c r="CT23"/>
  <c r="CV22"/>
  <c r="CX21"/>
  <c r="CT21"/>
  <c r="CV20"/>
  <c r="CX19"/>
  <c r="CT19"/>
  <c r="CV18"/>
  <c r="CX17"/>
  <c r="CT17"/>
  <c r="CV16"/>
  <c r="CW25"/>
  <c r="CW24"/>
  <c r="CW23"/>
  <c r="CW22"/>
  <c r="CW21"/>
  <c r="CW20"/>
  <c r="CW19"/>
  <c r="CW18"/>
  <c r="CW17"/>
  <c r="CW16"/>
  <c r="CU15"/>
  <c r="CW14"/>
  <c r="CW13"/>
  <c r="CU12"/>
  <c r="CW11"/>
  <c r="CW31" s="1"/>
  <c r="CU10"/>
  <c r="CU31" s="1"/>
  <c r="Z39"/>
  <c r="CV15"/>
  <c r="CV14"/>
  <c r="CV13"/>
  <c r="CV12"/>
  <c r="CV11"/>
  <c r="CV10"/>
  <c r="Z40" i="2"/>
  <c r="Z39"/>
  <c r="Z41"/>
  <c r="Z42"/>
  <c r="CT15"/>
  <c r="CV14"/>
  <c r="CV13"/>
  <c r="CX25"/>
  <c r="CT25"/>
  <c r="CV24"/>
  <c r="CX23"/>
  <c r="CT23"/>
  <c r="CV22"/>
  <c r="CX21"/>
  <c r="CT21"/>
  <c r="CV20"/>
  <c r="CX19"/>
  <c r="CT19"/>
  <c r="CV18"/>
  <c r="CX17"/>
  <c r="CT17"/>
  <c r="CV16"/>
  <c r="CW25"/>
  <c r="CW24"/>
  <c r="CW23"/>
  <c r="CW22"/>
  <c r="CW21"/>
  <c r="CW20"/>
  <c r="CW19"/>
  <c r="CW18"/>
  <c r="CW17"/>
  <c r="CW16"/>
  <c r="CX15"/>
  <c r="CX14"/>
  <c r="CT13"/>
  <c r="CX12"/>
  <c r="CT12"/>
  <c r="CX11"/>
  <c r="CT11"/>
  <c r="CX10"/>
  <c r="CT10"/>
  <c r="CU15"/>
  <c r="CU14"/>
  <c r="CU13"/>
  <c r="CW12"/>
  <c r="CU11"/>
  <c r="CW10"/>
  <c r="CV25"/>
  <c r="CX24"/>
  <c r="CT24"/>
  <c r="CV23"/>
  <c r="CX22"/>
  <c r="CT22"/>
  <c r="CV21"/>
  <c r="CX20"/>
  <c r="CT20"/>
  <c r="CV19"/>
  <c r="CX18"/>
  <c r="CT18"/>
  <c r="CV17"/>
  <c r="CX16"/>
  <c r="CT16"/>
  <c r="CU25"/>
  <c r="CU24"/>
  <c r="CU23"/>
  <c r="CU22"/>
  <c r="CU21"/>
  <c r="CU20"/>
  <c r="CU19"/>
  <c r="CU18"/>
  <c r="CU17"/>
  <c r="CU16"/>
  <c r="CV15"/>
  <c r="CT14"/>
  <c r="CX13"/>
  <c r="CV12"/>
  <c r="CV11"/>
  <c r="CV10"/>
  <c r="CW15"/>
  <c r="CW14"/>
  <c r="CW13"/>
  <c r="CU12"/>
  <c r="CW11"/>
  <c r="CU10"/>
  <c r="CW31" i="7" l="1"/>
  <c r="CT31"/>
  <c r="CW31" i="8"/>
  <c r="CT31"/>
  <c r="CX31"/>
  <c r="CU31"/>
  <c r="CV31"/>
  <c r="CV31" i="7"/>
  <c r="CU31"/>
  <c r="CW31" i="6"/>
  <c r="CT31"/>
  <c r="CX31"/>
  <c r="CT31" i="5"/>
  <c r="CV31"/>
  <c r="CX31"/>
  <c r="CV31" i="2"/>
  <c r="CW31"/>
  <c r="CX31"/>
</calcChain>
</file>

<file path=xl/sharedStrings.xml><?xml version="1.0" encoding="utf-8"?>
<sst xmlns="http://schemas.openxmlformats.org/spreadsheetml/2006/main" count="1872" uniqueCount="155">
  <si>
    <r>
      <t xml:space="preserve">Ф.И.О.      </t>
    </r>
    <r>
      <rPr>
        <sz val="10"/>
        <rFont val="Arial Cyr"/>
        <family val="2"/>
        <charset val="204"/>
      </rPr>
      <t xml:space="preserve">                       </t>
    </r>
  </si>
  <si>
    <t>География</t>
  </si>
  <si>
    <t>Биология</t>
  </si>
  <si>
    <t>Музыка</t>
  </si>
  <si>
    <t>Технология</t>
  </si>
  <si>
    <t>"5"</t>
  </si>
  <si>
    <t>"4"</t>
  </si>
  <si>
    <t>"3"</t>
  </si>
  <si>
    <t>"2"</t>
  </si>
  <si>
    <t>СОУ по предмету</t>
  </si>
  <si>
    <t>Русский язык</t>
  </si>
  <si>
    <t>Годовая</t>
  </si>
  <si>
    <t>I четверть</t>
  </si>
  <si>
    <t>II четверть</t>
  </si>
  <si>
    <t>III четверть</t>
  </si>
  <si>
    <t>IV четверть</t>
  </si>
  <si>
    <t>Литература</t>
  </si>
  <si>
    <t>Математика</t>
  </si>
  <si>
    <t>Немецкий язык</t>
  </si>
  <si>
    <t>ИЗО</t>
  </si>
  <si>
    <t>История</t>
  </si>
  <si>
    <t>Обществознание</t>
  </si>
  <si>
    <t>Физическая культура</t>
  </si>
  <si>
    <t>Информатика</t>
  </si>
  <si>
    <t>Спортивные игры</t>
  </si>
  <si>
    <t>Основы орфографии</t>
  </si>
  <si>
    <t>Дмитриев Игорь</t>
  </si>
  <si>
    <t>Золотавина Ксения</t>
  </si>
  <si>
    <t>Иванов Александр</t>
  </si>
  <si>
    <t>Караваев Станислав</t>
  </si>
  <si>
    <t>Козырчикова Анастасия</t>
  </si>
  <si>
    <t>Корякина Полина</t>
  </si>
  <si>
    <t>Косарева Татьяна</t>
  </si>
  <si>
    <t>Кудъярова Олеся</t>
  </si>
  <si>
    <t>Кузнецова Екатерина</t>
  </si>
  <si>
    <t>Леонтьев Михаил</t>
  </si>
  <si>
    <t>Неустроев Павел</t>
  </si>
  <si>
    <t>Пелевина Светлана</t>
  </si>
  <si>
    <t>Попов Михаил</t>
  </si>
  <si>
    <t>Угрюмов Артём</t>
  </si>
  <si>
    <t>Фоминых Константин</t>
  </si>
  <si>
    <t>Южакова Алёна</t>
  </si>
  <si>
    <t>Количество "4"</t>
  </si>
  <si>
    <t>Количество "5"</t>
  </si>
  <si>
    <t>Количество "3"</t>
  </si>
  <si>
    <t>Количество "2", н/а</t>
  </si>
  <si>
    <r>
      <t>СОУ</t>
    </r>
    <r>
      <rPr>
        <sz val="10"/>
        <rFont val="Arial Cyr"/>
        <charset val="204"/>
      </rPr>
      <t xml:space="preserve"> = (число пятерок*1 + число четверок*0,64 + число троек*0,32 + число двоек*0,16) / количество предметов</t>
    </r>
  </si>
  <si>
    <t>СОУ ученика, %</t>
  </si>
  <si>
    <t>годовая</t>
  </si>
  <si>
    <t>Среднее СОУ (по всем предметам):</t>
  </si>
  <si>
    <t>I четв.</t>
  </si>
  <si>
    <t>II четв.</t>
  </si>
  <si>
    <t>III четв.</t>
  </si>
  <si>
    <t>IV четв.</t>
  </si>
  <si>
    <t>год.</t>
  </si>
  <si>
    <t>Общее кол-во отметок (по всем предметам):</t>
  </si>
  <si>
    <t>СОУ по классу:</t>
  </si>
  <si>
    <t>Cреднее значение степени обученности учащегося</t>
  </si>
  <si>
    <t xml:space="preserve">Ведомость  учёта успеваемости учащихся 6 класса за 2010-2011 уч. год  </t>
  </si>
  <si>
    <t>Классный руководитель:</t>
  </si>
  <si>
    <t>Койнова О.Н.</t>
  </si>
  <si>
    <r>
      <t xml:space="preserve">ИТОГО по предмету </t>
    </r>
    <r>
      <rPr>
        <b/>
        <sz val="8"/>
        <color rgb="FFFF0000"/>
        <rFont val="Arial"/>
        <family val="2"/>
        <charset val="204"/>
      </rPr>
      <t xml:space="preserve"> </t>
    </r>
    <r>
      <rPr>
        <b/>
        <sz val="9"/>
        <color rgb="FFFF0000"/>
        <rFont val="Arial"/>
        <family val="2"/>
        <charset val="204"/>
      </rPr>
      <t xml:space="preserve">          "5"</t>
    </r>
  </si>
  <si>
    <r>
      <t>СОУ</t>
    </r>
    <r>
      <rPr>
        <sz val="10"/>
        <rFont val="Arial Cyr"/>
        <charset val="204"/>
      </rPr>
      <t xml:space="preserve"> – степень обученности учащегося (формула Валентина Петровича Симонова): </t>
    </r>
  </si>
  <si>
    <r>
      <rPr>
        <b/>
        <sz val="10"/>
        <rFont val="Arial Cyr"/>
        <charset val="204"/>
      </rPr>
      <t>КО</t>
    </r>
    <r>
      <rPr>
        <sz val="10"/>
        <rFont val="Arial Cyr"/>
        <family val="2"/>
        <charset val="204"/>
      </rPr>
      <t xml:space="preserve"> - качество образования</t>
    </r>
  </si>
  <si>
    <r>
      <rPr>
        <b/>
        <sz val="10"/>
        <rFont val="Arial Cyr"/>
        <charset val="204"/>
      </rPr>
      <t>КО</t>
    </r>
    <r>
      <rPr>
        <sz val="10"/>
        <rFont val="Arial Cyr"/>
        <family val="2"/>
        <charset val="204"/>
      </rPr>
      <t xml:space="preserve"> = (число пятёрок+число четвёрок)/количество учащихся*100%</t>
    </r>
  </si>
  <si>
    <t>Качество образования (КО), %</t>
  </si>
  <si>
    <t>Изюрова Н. Л.</t>
  </si>
  <si>
    <t>Безрукова О.М.</t>
  </si>
  <si>
    <t xml:space="preserve">Ведомость  учёта успеваемости учащихся 2 класса за 2010-2011 уч. год  </t>
  </si>
  <si>
    <t>Старовойтова Т.К.</t>
  </si>
  <si>
    <t xml:space="preserve">Ведомость  учёта успеваемости учащихся 3 класса за 2010-2011 уч. год  </t>
  </si>
  <si>
    <t xml:space="preserve">Ведомость  учёта успеваемости учащихся 4 класса за 2010-2011 уч. год  </t>
  </si>
  <si>
    <t>Волохина Г.А.</t>
  </si>
  <si>
    <t xml:space="preserve">Ведомость  учёта успеваемости учащихся 5 класса за 2010-2011 уч. год  </t>
  </si>
  <si>
    <t>Гельфинштейн Е.В.</t>
  </si>
  <si>
    <t>Гордеев Максим</t>
  </si>
  <si>
    <t>Евдокимова Ксения</t>
  </si>
  <si>
    <t>Згурская Дарья</t>
  </si>
  <si>
    <t>Изюрова Анастасия</t>
  </si>
  <si>
    <t>Карпов Александр</t>
  </si>
  <si>
    <t>Корякин Максим</t>
  </si>
  <si>
    <t>Корякин Олег</t>
  </si>
  <si>
    <t>Корякин Святослав</t>
  </si>
  <si>
    <t>Малышкин Артём</t>
  </si>
  <si>
    <t>Мочалова Анаставия</t>
  </si>
  <si>
    <t>Мужев Виктор</t>
  </si>
  <si>
    <t>Омутова Виктория</t>
  </si>
  <si>
    <t>Пономарёва Кристина</t>
  </si>
  <si>
    <t>Семенченко Вадим</t>
  </si>
  <si>
    <t>Стреблянский Анатолий</t>
  </si>
  <si>
    <t>Трошин Кирилл</t>
  </si>
  <si>
    <t>Шихов Иван</t>
  </si>
  <si>
    <t>Шихова Мария</t>
  </si>
  <si>
    <t>Зенкова Мария</t>
  </si>
  <si>
    <t>На начало четверти</t>
  </si>
  <si>
    <t>Прибыло</t>
  </si>
  <si>
    <t>Выбыло</t>
  </si>
  <si>
    <t>На конец четверти</t>
  </si>
  <si>
    <t>IV четв. (год)</t>
  </si>
  <si>
    <t>Щербаков Андрей</t>
  </si>
  <si>
    <t>Кол-во предметов</t>
  </si>
  <si>
    <t>н/а</t>
  </si>
  <si>
    <t xml:space="preserve">Ведомость  учёта успеваемости учащихся   класса за 2010-2011 уч. год  </t>
  </si>
  <si>
    <t>Алгебра</t>
  </si>
  <si>
    <t>Геометрия</t>
  </si>
  <si>
    <t>Физика</t>
  </si>
  <si>
    <t>ОБЖ</t>
  </si>
  <si>
    <t>Дмитриева Н.Н.</t>
  </si>
  <si>
    <t>Горбунков Юрий</t>
  </si>
  <si>
    <t>Дмитриева Аля</t>
  </si>
  <si>
    <t>Колупаева Ксения</t>
  </si>
  <si>
    <t>Кузнецов Виталий</t>
  </si>
  <si>
    <t>Леонтьев Виталий</t>
  </si>
  <si>
    <t>Малышкина Степанида</t>
  </si>
  <si>
    <t>Мужев Павел</t>
  </si>
  <si>
    <t>Неустроев Александр</t>
  </si>
  <si>
    <t>Пелевина Жанна</t>
  </si>
  <si>
    <t>Сизикова Мадина</t>
  </si>
  <si>
    <t>Сосновских Оксана</t>
  </si>
  <si>
    <t>Сосновских Ольга</t>
  </si>
  <si>
    <t>Старовойтова Надежда</t>
  </si>
  <si>
    <t>Стихин Вячеслав</t>
  </si>
  <si>
    <t>Ткаченко Денис</t>
  </si>
  <si>
    <t>Трошин Максим</t>
  </si>
  <si>
    <t>Пересунчак Ксения</t>
  </si>
  <si>
    <t xml:space="preserve">Ведомость  учёта успеваемости учащихся  10  класса за 2010-2011 уч. год  </t>
  </si>
  <si>
    <t xml:space="preserve">Ведомость  учёта успеваемости учащихся 9  класса за 2010-2011 уч. год  </t>
  </si>
  <si>
    <t>Стафеева В.Н.</t>
  </si>
  <si>
    <t>Анашкин Сергей</t>
  </si>
  <si>
    <t>Горбоконенко Светлана</t>
  </si>
  <si>
    <t>Горбунков Сергей</t>
  </si>
  <si>
    <t>Дмитриев Георгий</t>
  </si>
  <si>
    <t>Дмитриева Софья</t>
  </si>
  <si>
    <t>Зенков Евгений</t>
  </si>
  <si>
    <t>Койнов Иван</t>
  </si>
  <si>
    <t>Койнова Алёна</t>
  </si>
  <si>
    <t>Корякин Василий</t>
  </si>
  <si>
    <t>Нестеров Николай</t>
  </si>
  <si>
    <t>Пономарёв Андрей</t>
  </si>
  <si>
    <t>Прядеин Егор</t>
  </si>
  <si>
    <t>Сотников Владислав</t>
  </si>
  <si>
    <t>Старовойтов Владислав</t>
  </si>
  <si>
    <t xml:space="preserve">Ведомость  учёта успеваемости учащихся  8 класса за 2010-2011 уч. год  </t>
  </si>
  <si>
    <t>Куткина В.А.</t>
  </si>
  <si>
    <t>Деревнина Е.Г.</t>
  </si>
  <si>
    <t>I полуг.</t>
  </si>
  <si>
    <t>II полуг.</t>
  </si>
  <si>
    <t>I полугодие</t>
  </si>
  <si>
    <t>II полугодие</t>
  </si>
  <si>
    <t>Спорт. игры</t>
  </si>
  <si>
    <t>Физ. культура</t>
  </si>
  <si>
    <t>Химия</t>
  </si>
  <si>
    <t>год</t>
  </si>
  <si>
    <t xml:space="preserve">Ведомость  учёта успеваемости учащихся  11  класса за 20      -20       уч. год  </t>
  </si>
  <si>
    <t xml:space="preserve">Ведомость  учёта успеваемости учащихся 1 класса за 2010-2011 уч. год  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</si>
</sst>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i/>
      <sz val="9"/>
      <name val="Arial Cyr"/>
      <charset val="204"/>
    </font>
    <font>
      <b/>
      <i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7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7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0" xfId="0" applyFont="1"/>
    <xf numFmtId="0" fontId="9" fillId="0" borderId="0" xfId="0" applyFont="1"/>
    <xf numFmtId="0" fontId="11" fillId="0" borderId="0" xfId="0" applyFont="1"/>
    <xf numFmtId="1" fontId="5" fillId="2" borderId="1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12" fillId="0" borderId="1" xfId="0" applyFont="1" applyBorder="1"/>
    <xf numFmtId="0" fontId="13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1" fontId="13" fillId="2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3" xfId="0" applyFont="1" applyBorder="1"/>
    <xf numFmtId="0" fontId="12" fillId="0" borderId="16" xfId="0" applyFont="1" applyBorder="1"/>
    <xf numFmtId="1" fontId="13" fillId="2" borderId="16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0" xfId="0" applyFont="1"/>
    <xf numFmtId="0" fontId="9" fillId="0" borderId="17" xfId="0" applyFont="1" applyBorder="1" applyAlignment="1"/>
    <xf numFmtId="0" fontId="13" fillId="0" borderId="3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right"/>
    </xf>
    <xf numFmtId="164" fontId="19" fillId="0" borderId="0" xfId="0" applyNumberFormat="1" applyFont="1" applyFill="1" applyBorder="1"/>
    <xf numFmtId="0" fontId="13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1" fontId="8" fillId="0" borderId="0" xfId="0" applyNumberFormat="1" applyFont="1" applyBorder="1"/>
    <xf numFmtId="0" fontId="8" fillId="0" borderId="0" xfId="0" applyFont="1" applyBorder="1" applyAlignment="1"/>
    <xf numFmtId="0" fontId="15" fillId="0" borderId="0" xfId="0" applyFont="1" applyBorder="1"/>
    <xf numFmtId="0" fontId="15" fillId="0" borderId="0" xfId="0" applyFont="1" applyBorder="1" applyAlignment="1"/>
    <xf numFmtId="0" fontId="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" fillId="0" borderId="0" xfId="0" applyFont="1" applyBorder="1"/>
    <xf numFmtId="0" fontId="10" fillId="0" borderId="0" xfId="0" applyFont="1" applyBorder="1"/>
    <xf numFmtId="0" fontId="20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 applyAlignment="1"/>
    <xf numFmtId="0" fontId="15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1" fontId="13" fillId="2" borderId="31" xfId="0" applyNumberFormat="1" applyFont="1" applyFill="1" applyBorder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1" fontId="13" fillId="2" borderId="32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4" fontId="8" fillId="3" borderId="27" xfId="0" applyNumberFormat="1" applyFont="1" applyFill="1" applyBorder="1"/>
    <xf numFmtId="164" fontId="19" fillId="3" borderId="27" xfId="0" applyNumberFormat="1" applyFont="1" applyFill="1" applyBorder="1"/>
    <xf numFmtId="0" fontId="13" fillId="0" borderId="27" xfId="0" applyFont="1" applyBorder="1"/>
    <xf numFmtId="0" fontId="8" fillId="0" borderId="27" xfId="0" applyFont="1" applyBorder="1"/>
    <xf numFmtId="0" fontId="8" fillId="3" borderId="27" xfId="0" applyFont="1" applyFill="1" applyBorder="1"/>
    <xf numFmtId="1" fontId="13" fillId="3" borderId="27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1" fontId="13" fillId="2" borderId="15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1" fontId="13" fillId="3" borderId="3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5" fillId="2" borderId="34" xfId="0" applyNumberFormat="1" applyFont="1" applyFill="1" applyBorder="1" applyAlignment="1">
      <alignment horizontal="center"/>
    </xf>
    <xf numFmtId="1" fontId="5" fillId="2" borderId="35" xfId="0" applyNumberFormat="1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" fontId="13" fillId="3" borderId="35" xfId="0" applyNumberFormat="1" applyFont="1" applyFill="1" applyBorder="1" applyAlignment="1">
      <alignment horizontal="center" vertical="center" wrapText="1"/>
    </xf>
    <xf numFmtId="1" fontId="13" fillId="3" borderId="34" xfId="0" applyNumberFormat="1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/>
    </xf>
    <xf numFmtId="164" fontId="8" fillId="3" borderId="35" xfId="0" applyNumberFormat="1" applyFont="1" applyFill="1" applyBorder="1" applyAlignment="1">
      <alignment horizontal="center"/>
    </xf>
    <xf numFmtId="164" fontId="16" fillId="3" borderId="35" xfId="0" applyNumberFormat="1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18" fillId="0" borderId="2" xfId="0" applyFont="1" applyBorder="1"/>
    <xf numFmtId="0" fontId="3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" fontId="13" fillId="2" borderId="35" xfId="0" applyNumberFormat="1" applyFont="1" applyFill="1" applyBorder="1" applyAlignment="1">
      <alignment horizontal="center"/>
    </xf>
    <xf numFmtId="0" fontId="1" fillId="0" borderId="28" xfId="0" applyFont="1" applyBorder="1"/>
    <xf numFmtId="1" fontId="13" fillId="0" borderId="35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/>
    <xf numFmtId="0" fontId="28" fillId="0" borderId="0" xfId="0" applyNumberFormat="1" applyFont="1" applyBorder="1" applyAlignment="1"/>
    <xf numFmtId="0" fontId="21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Fill="1" applyBorder="1"/>
    <xf numFmtId="0" fontId="12" fillId="0" borderId="6" xfId="0" applyFont="1" applyBorder="1"/>
    <xf numFmtId="1" fontId="5" fillId="2" borderId="31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9" fillId="0" borderId="4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1" fillId="0" borderId="40" xfId="0" applyFont="1" applyBorder="1" applyAlignment="1"/>
    <xf numFmtId="1" fontId="13" fillId="2" borderId="43" xfId="0" applyNumberFormat="1" applyFont="1" applyFill="1" applyBorder="1" applyAlignment="1">
      <alignment horizontal="center"/>
    </xf>
    <xf numFmtId="1" fontId="5" fillId="2" borderId="44" xfId="0" applyNumberFormat="1" applyFont="1" applyFill="1" applyBorder="1" applyAlignment="1">
      <alignment horizontal="center"/>
    </xf>
    <xf numFmtId="1" fontId="5" fillId="2" borderId="43" xfId="0" applyNumberFormat="1" applyFont="1" applyFill="1" applyBorder="1" applyAlignment="1">
      <alignment horizontal="center"/>
    </xf>
    <xf numFmtId="1" fontId="13" fillId="0" borderId="43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14" xfId="0" applyFont="1" applyBorder="1"/>
    <xf numFmtId="0" fontId="0" fillId="0" borderId="0" xfId="0" applyBorder="1"/>
    <xf numFmtId="0" fontId="0" fillId="0" borderId="51" xfId="0" applyBorder="1"/>
    <xf numFmtId="0" fontId="3" fillId="0" borderId="50" xfId="0" applyFont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/>
    </xf>
    <xf numFmtId="164" fontId="8" fillId="3" borderId="27" xfId="0" applyNumberFormat="1" applyFont="1" applyFill="1" applyBorder="1" applyAlignment="1">
      <alignment horizontal="center"/>
    </xf>
    <xf numFmtId="164" fontId="16" fillId="3" borderId="27" xfId="0" applyNumberFormat="1" applyFont="1" applyFill="1" applyBorder="1" applyAlignment="1">
      <alignment horizontal="center"/>
    </xf>
    <xf numFmtId="0" fontId="23" fillId="0" borderId="52" xfId="0" applyFont="1" applyBorder="1" applyAlignment="1">
      <alignment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5" fillId="0" borderId="23" xfId="0" applyFont="1" applyBorder="1" applyAlignment="1">
      <alignment horizontal="right"/>
    </xf>
    <xf numFmtId="0" fontId="15" fillId="0" borderId="46" xfId="0" applyFont="1" applyBorder="1" applyAlignment="1">
      <alignment horizontal="right"/>
    </xf>
    <xf numFmtId="0" fontId="3" fillId="0" borderId="5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0" fontId="15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F8795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0"/>
  <sheetViews>
    <sheetView workbookViewId="0">
      <selection activeCell="S5" sqref="S5"/>
    </sheetView>
  </sheetViews>
  <sheetFormatPr defaultRowHeight="12.75"/>
  <cols>
    <col min="1" max="1" width="3.85546875" customWidth="1"/>
    <col min="2" max="2" width="24.7109375" customWidth="1"/>
    <col min="3" max="3" width="4.42578125" customWidth="1"/>
    <col min="4" max="4" width="4" customWidth="1"/>
    <col min="5" max="5" width="4.5703125" customWidth="1"/>
    <col min="6" max="6" width="4.7109375" customWidth="1"/>
    <col min="7" max="10" width="4.5703125" customWidth="1"/>
    <col min="11" max="11" width="4.42578125" customWidth="1"/>
    <col min="12" max="12" width="4.140625" customWidth="1"/>
    <col min="13" max="13" width="4.28515625" customWidth="1"/>
    <col min="14" max="14" width="3.85546875" customWidth="1"/>
    <col min="15" max="15" width="4" customWidth="1"/>
    <col min="16" max="16" width="4.28515625" customWidth="1"/>
    <col min="17" max="18" width="3.85546875" customWidth="1"/>
    <col min="19" max="19" width="4" customWidth="1"/>
    <col min="20" max="20" width="4.42578125" customWidth="1"/>
    <col min="21" max="21" width="3.7109375" customWidth="1"/>
    <col min="22" max="23" width="4.5703125" customWidth="1"/>
    <col min="24" max="24" width="4.28515625" customWidth="1"/>
    <col min="25" max="25" width="4.140625" customWidth="1"/>
    <col min="26" max="26" width="3.85546875" customWidth="1"/>
    <col min="27" max="27" width="4.28515625" customWidth="1"/>
    <col min="28" max="28" width="4.7109375" customWidth="1"/>
    <col min="29" max="29" width="4.5703125" customWidth="1"/>
    <col min="30" max="31" width="4" customWidth="1"/>
    <col min="32" max="32" width="4.7109375" customWidth="1"/>
    <col min="33" max="34" width="4.5703125" customWidth="1"/>
    <col min="35" max="35" width="4.42578125" customWidth="1"/>
    <col min="36" max="36" width="3.85546875" customWidth="1"/>
    <col min="37" max="37" width="4.85546875" customWidth="1"/>
    <col min="38" max="38" width="4.42578125" customWidth="1"/>
    <col min="39" max="39" width="4.7109375" customWidth="1"/>
    <col min="40" max="40" width="5.140625" customWidth="1"/>
    <col min="41" max="41" width="4.42578125" customWidth="1"/>
    <col min="42" max="42" width="5.140625" customWidth="1"/>
    <col min="43" max="43" width="4.42578125" customWidth="1"/>
    <col min="44" max="45" width="4.140625" customWidth="1"/>
    <col min="46" max="46" width="3.85546875" customWidth="1"/>
    <col min="47" max="47" width="4.140625" customWidth="1"/>
    <col min="48" max="48" width="4.28515625" customWidth="1"/>
    <col min="49" max="49" width="4.42578125" customWidth="1"/>
    <col min="50" max="50" width="4.140625" customWidth="1"/>
    <col min="51" max="52" width="4" customWidth="1"/>
    <col min="53" max="53" width="4.85546875" customWidth="1"/>
    <col min="54" max="54" width="4" customWidth="1"/>
    <col min="55" max="55" width="3.5703125" customWidth="1"/>
    <col min="56" max="56" width="4" customWidth="1"/>
    <col min="57" max="57" width="4.42578125" customWidth="1"/>
    <col min="58" max="58" width="4.85546875" customWidth="1"/>
    <col min="59" max="59" width="4" customWidth="1"/>
    <col min="60" max="60" width="4.28515625" customWidth="1"/>
    <col min="61" max="61" width="4.42578125" customWidth="1"/>
    <col min="62" max="62" width="4.28515625" customWidth="1"/>
    <col min="63" max="63" width="4.5703125" customWidth="1"/>
    <col min="64" max="64" width="3.7109375" customWidth="1"/>
    <col min="65" max="65" width="4" customWidth="1"/>
    <col min="66" max="66" width="3.85546875" customWidth="1"/>
    <col min="67" max="67" width="4" customWidth="1"/>
    <col min="68" max="68" width="4.28515625" customWidth="1"/>
    <col min="69" max="69" width="4" customWidth="1"/>
    <col min="70" max="70" width="3.85546875" customWidth="1"/>
    <col min="71" max="71" width="4.140625" customWidth="1"/>
    <col min="72" max="72" width="4.28515625" customWidth="1"/>
    <col min="73" max="73" width="3.7109375" customWidth="1"/>
    <col min="74" max="74" width="4" customWidth="1"/>
    <col min="75" max="75" width="4.140625" customWidth="1"/>
    <col min="76" max="76" width="3.7109375" customWidth="1"/>
    <col min="77" max="77" width="4.5703125" customWidth="1"/>
    <col min="78" max="78" width="4.7109375" customWidth="1"/>
    <col min="79" max="79" width="4.5703125" customWidth="1"/>
    <col min="80" max="80" width="4.42578125" customWidth="1"/>
    <col min="81" max="81" width="5" customWidth="1"/>
    <col min="82" max="83" width="4.28515625" customWidth="1"/>
    <col min="84" max="84" width="4.5703125" customWidth="1"/>
    <col min="85" max="85" width="3.7109375" customWidth="1"/>
    <col min="86" max="86" width="4.140625" customWidth="1"/>
    <col min="87" max="87" width="4.28515625" customWidth="1"/>
    <col min="88" max="89" width="4" customWidth="1"/>
    <col min="90" max="90" width="3.7109375" customWidth="1"/>
    <col min="91" max="91" width="3.42578125" customWidth="1"/>
    <col min="92" max="92" width="3.5703125" customWidth="1"/>
    <col min="93" max="93" width="3.7109375" customWidth="1"/>
    <col min="94" max="96" width="3.5703125" customWidth="1"/>
    <col min="97" max="97" width="4" customWidth="1"/>
    <col min="98" max="100" width="4.85546875" customWidth="1"/>
    <col min="101" max="101" width="4.140625" customWidth="1"/>
    <col min="102" max="102" width="5" customWidth="1"/>
  </cols>
  <sheetData>
    <row r="1" spans="1:102" ht="15">
      <c r="A1" s="168" t="s">
        <v>154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3"/>
    </row>
    <row r="2" spans="1:102" ht="27.75" customHeight="1">
      <c r="A2" s="134"/>
      <c r="B2" s="134"/>
      <c r="C2" s="134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3"/>
    </row>
    <row r="3" spans="1:102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66" t="s">
        <v>100</v>
      </c>
      <c r="N3" s="166"/>
      <c r="O3" s="166"/>
      <c r="P3" s="166"/>
      <c r="Q3" s="166"/>
      <c r="R3" s="167"/>
      <c r="S3" s="159"/>
      <c r="T3" s="160"/>
      <c r="U3" s="159"/>
      <c r="V3" s="160"/>
      <c r="W3" s="159"/>
      <c r="X3" s="160"/>
      <c r="Y3" s="159"/>
      <c r="Z3" s="160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3"/>
    </row>
    <row r="4" spans="1:102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34"/>
      <c r="N4" s="113"/>
      <c r="O4" s="113"/>
      <c r="P4" s="113"/>
      <c r="Q4" s="113"/>
      <c r="R4" s="113"/>
      <c r="S4" s="113"/>
      <c r="T4" s="116"/>
      <c r="U4" s="116"/>
      <c r="V4" s="46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3"/>
    </row>
    <row r="5" spans="1:102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34"/>
      <c r="N5" s="113"/>
      <c r="O5" s="113"/>
      <c r="P5" s="113"/>
      <c r="Q5" s="113"/>
      <c r="R5" s="113"/>
      <c r="S5" s="113"/>
      <c r="T5" s="115"/>
      <c r="U5" s="115"/>
      <c r="V5" s="46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3"/>
    </row>
    <row r="6" spans="1:102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34"/>
      <c r="N6" s="113"/>
      <c r="O6" s="113"/>
      <c r="P6" s="113"/>
      <c r="Q6" s="113"/>
      <c r="R6" s="113"/>
      <c r="S6" s="113"/>
      <c r="T6" s="114"/>
      <c r="U6" s="46"/>
      <c r="V6" s="46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3"/>
    </row>
    <row r="7" spans="1:102" ht="15.75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3"/>
    </row>
    <row r="8" spans="1:102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17</v>
      </c>
      <c r="S8" s="177"/>
      <c r="T8" s="177"/>
      <c r="U8" s="177"/>
      <c r="V8" s="178"/>
      <c r="W8" s="176" t="s">
        <v>2</v>
      </c>
      <c r="X8" s="177"/>
      <c r="Y8" s="177"/>
      <c r="Z8" s="177"/>
      <c r="AA8" s="178"/>
      <c r="AB8" s="176" t="s">
        <v>3</v>
      </c>
      <c r="AC8" s="177"/>
      <c r="AD8" s="177"/>
      <c r="AE8" s="177"/>
      <c r="AF8" s="178"/>
      <c r="AG8" s="176" t="s">
        <v>19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24</v>
      </c>
      <c r="BQ8" s="177"/>
      <c r="BR8" s="177"/>
      <c r="BS8" s="177"/>
      <c r="BT8" s="178"/>
      <c r="BU8" s="176" t="s">
        <v>25</v>
      </c>
      <c r="BV8" s="177"/>
      <c r="BW8" s="177"/>
      <c r="BX8" s="177"/>
      <c r="BY8" s="178"/>
      <c r="BZ8" s="176" t="s">
        <v>43</v>
      </c>
      <c r="CA8" s="177"/>
      <c r="CB8" s="177"/>
      <c r="CC8" s="177"/>
      <c r="CD8" s="178"/>
      <c r="CE8" s="176" t="s">
        <v>42</v>
      </c>
      <c r="CF8" s="177"/>
      <c r="CG8" s="177"/>
      <c r="CH8" s="177"/>
      <c r="CI8" s="178"/>
      <c r="CJ8" s="176" t="s">
        <v>44</v>
      </c>
      <c r="CK8" s="177"/>
      <c r="CL8" s="177"/>
      <c r="CM8" s="177"/>
      <c r="CN8" s="178"/>
      <c r="CO8" s="176" t="s">
        <v>45</v>
      </c>
      <c r="CP8" s="177"/>
      <c r="CQ8" s="177"/>
      <c r="CR8" s="177"/>
      <c r="CS8" s="178"/>
      <c r="CT8" s="181" t="s">
        <v>47</v>
      </c>
      <c r="CU8" s="182"/>
      <c r="CV8" s="182"/>
      <c r="CW8" s="182"/>
      <c r="CX8" s="183"/>
    </row>
    <row r="9" spans="1:102" ht="73.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</row>
    <row r="10" spans="1:102" ht="15.75" thickBot="1">
      <c r="A10" s="24">
        <v>1</v>
      </c>
      <c r="B10" s="36"/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/>
      <c r="BM10" s="29"/>
      <c r="BN10" s="35"/>
      <c r="BO10" s="88" t="e">
        <f>AVERAGE(BK10:BN10)</f>
        <v>#DIV/0!</v>
      </c>
      <c r="BP10" s="29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92">
        <f>COUNTIFS(C10:BY10,5,$C$9:$BY$9,"I четверть")</f>
        <v>0</v>
      </c>
      <c r="CA10" s="93">
        <f>COUNTIFS(C10:BY10,5,$C$9:$BY$9,"II четверть")</f>
        <v>0</v>
      </c>
      <c r="CB10" s="94">
        <f>COUNTIFS(C10:BY10,5,$C$9:$BY$9,"III четверть")</f>
        <v>0</v>
      </c>
      <c r="CC10" s="94">
        <f>COUNTIFS(C10:BY10,5,$C$9:$BY$9,"IV четверть")</f>
        <v>0</v>
      </c>
      <c r="CD10" s="93">
        <f>COUNTIFS(C10:BY10,5,$C$9:$BY$9,"Годовая")</f>
        <v>0</v>
      </c>
      <c r="CE10" s="93">
        <f>COUNTIFS(C10:BY10,4,$C$9:$BY$9,"I четверть")</f>
        <v>0</v>
      </c>
      <c r="CF10" s="93">
        <f>COUNTIFS(C10:BY10,4,$C$9:$BY$9,"II четверть")</f>
        <v>0</v>
      </c>
      <c r="CG10" s="93">
        <f>COUNTIFS(C10:BY10,4,$C$9:$BY$9,"III четверть")</f>
        <v>0</v>
      </c>
      <c r="CH10" s="93">
        <f>COUNTIFS(C10:BY10,4,$C$9:$BY$9,"IV четверть")</f>
        <v>0</v>
      </c>
      <c r="CI10" s="94">
        <f>COUNTIFS(C10:BY10,4,$C$9:$BY$9,"Годовая")</f>
        <v>0</v>
      </c>
      <c r="CJ10" s="93">
        <f>COUNTIFS(C10:BY10,3,$C$9:$BY$9,"I четверть")</f>
        <v>0</v>
      </c>
      <c r="CK10" s="93">
        <f>COUNTIFS(C10:BY10,3,$C$9:$BY$9,"II четверть")</f>
        <v>0</v>
      </c>
      <c r="CL10" s="94">
        <f>COUNTIFS(C10:BY10,3,$C$9:$BY$9,"III четверть")</f>
        <v>0</v>
      </c>
      <c r="CM10" s="93">
        <f>COUNTIFS(C10:BY10,3,$C$9:$BY$9,"IV четверть")</f>
        <v>0</v>
      </c>
      <c r="CN10" s="94">
        <f>COUNTIFS(C10:BY10,3,$C$9:$BY$9,"Годовая")</f>
        <v>0</v>
      </c>
      <c r="CO10" s="93">
        <f>COUNTIFS(C10:BY10,2,$C$9:$BY$9,"I четверть")</f>
        <v>0</v>
      </c>
      <c r="CP10" s="93">
        <f>COUNTIFS(C10:BY10,2,$C$9:$BY$9,"II четверть")</f>
        <v>0</v>
      </c>
      <c r="CQ10" s="93">
        <f>COUNTIFS(C10:BY10,2,$C$9:$BY$9,"III четверть")</f>
        <v>0</v>
      </c>
      <c r="CR10" s="94">
        <f>COUNTIFS(C10:BY10,2,$C$9:$BY$9,"IV четверть")</f>
        <v>0</v>
      </c>
      <c r="CS10" s="93">
        <f>COUNTIFS(C10:BY10,2,$C$9:$BY$9,"Годовая")</f>
        <v>0</v>
      </c>
      <c r="CT10" s="95">
        <f>ROUNDUP((BZ10*1+CE10*0.64+CJ10*0.36+CO10*0.14)/14*100,0)</f>
        <v>0</v>
      </c>
      <c r="CU10" s="95">
        <f t="shared" ref="CU10:CX25" si="0">ROUNDUP((CA10*1+CF10*0.64+CK10*0.36+CP10*0.14)/15*100,0)</f>
        <v>0</v>
      </c>
      <c r="CV10" s="95">
        <f t="shared" si="0"/>
        <v>0</v>
      </c>
      <c r="CW10" s="95">
        <f t="shared" si="0"/>
        <v>0</v>
      </c>
      <c r="CX10" s="95">
        <f t="shared" si="0"/>
        <v>0</v>
      </c>
    </row>
    <row r="11" spans="1:102" ht="14.25" thickBot="1">
      <c r="A11" s="24">
        <v>2</v>
      </c>
      <c r="B11" s="37"/>
      <c r="C11" s="16"/>
      <c r="D11" s="16"/>
      <c r="E11" s="16"/>
      <c r="F11" s="22"/>
      <c r="G11" s="103" t="e">
        <f t="shared" ref="G11:G28" si="1">AVERAGE(C11:F11)</f>
        <v>#DIV/0!</v>
      </c>
      <c r="H11" s="17"/>
      <c r="I11" s="18"/>
      <c r="J11" s="18"/>
      <c r="K11" s="20"/>
      <c r="L11" s="86" t="e">
        <f t="shared" ref="L11:L28" si="2">AVERAGE(H11:K11)</f>
        <v>#DIV/0!</v>
      </c>
      <c r="M11" s="11"/>
      <c r="N11" s="10"/>
      <c r="O11" s="10"/>
      <c r="P11" s="13"/>
      <c r="Q11" s="87" t="e">
        <f t="shared" ref="Q11:Q28" si="3">AVERAGE(M11:P11)</f>
        <v>#DIV/0!</v>
      </c>
      <c r="R11" s="11"/>
      <c r="S11" s="10"/>
      <c r="T11" s="10"/>
      <c r="U11" s="13"/>
      <c r="V11" s="87" t="e">
        <f t="shared" ref="V11:V28" si="4">AVERAGE(R11:U11)</f>
        <v>#DIV/0!</v>
      </c>
      <c r="W11" s="11"/>
      <c r="X11" s="10"/>
      <c r="Y11" s="10"/>
      <c r="Z11" s="13"/>
      <c r="AA11" s="87" t="e">
        <f t="shared" ref="AA11:AA28" si="5">AVERAGE(W11:Z11)</f>
        <v>#DIV/0!</v>
      </c>
      <c r="AB11" s="11"/>
      <c r="AC11" s="10"/>
      <c r="AD11" s="12"/>
      <c r="AE11" s="13"/>
      <c r="AF11" s="87" t="e">
        <f t="shared" ref="AF11:AF28" si="6">AVERAGE(AB11:AE11)</f>
        <v>#DIV/0!</v>
      </c>
      <c r="AG11" s="11"/>
      <c r="AH11" s="14"/>
      <c r="AI11" s="13"/>
      <c r="AJ11" s="13"/>
      <c r="AK11" s="105" t="e">
        <f t="shared" ref="AK11:AK28" si="7">AVERAGE(AG11:AJ11)</f>
        <v>#DIV/0!</v>
      </c>
      <c r="AL11" s="15"/>
      <c r="AM11" s="15"/>
      <c r="AN11" s="10"/>
      <c r="AO11" s="22"/>
      <c r="AP11" s="88" t="e">
        <f t="shared" ref="AP11:AP28" si="8">AVERAGE(AL11:AO11)</f>
        <v>#DIV/0!</v>
      </c>
      <c r="AQ11" s="14"/>
      <c r="AR11" s="22"/>
      <c r="AS11" s="22"/>
      <c r="AT11" s="22"/>
      <c r="AU11" s="88" t="e">
        <f t="shared" ref="AU11:AU24" si="9">AVERAGE(AQ11:AT11)</f>
        <v>#DIV/0!</v>
      </c>
      <c r="AV11" s="14"/>
      <c r="AW11" s="22"/>
      <c r="AX11" s="22"/>
      <c r="AY11" s="22"/>
      <c r="AZ11" s="89" t="e">
        <f t="shared" ref="AZ11:AZ28" si="10">AVERAGE(AV11:AY11)</f>
        <v>#DIV/0!</v>
      </c>
      <c r="BA11" s="14"/>
      <c r="BB11" s="22"/>
      <c r="BC11" s="22"/>
      <c r="BD11" s="22"/>
      <c r="BE11" s="89" t="e">
        <f t="shared" ref="BE11:BE28" si="11">AVERAGE(BA11:BD11)</f>
        <v>#DIV/0!</v>
      </c>
      <c r="BF11" s="15"/>
      <c r="BG11" s="16"/>
      <c r="BH11" s="16"/>
      <c r="BI11" s="22"/>
      <c r="BJ11" s="89" t="e">
        <f t="shared" ref="BJ11:BJ28" si="12">AVERAGE(BF11:BI11)</f>
        <v>#DIV/0!</v>
      </c>
      <c r="BK11" s="15"/>
      <c r="BL11" s="16"/>
      <c r="BM11" s="14"/>
      <c r="BN11" s="22"/>
      <c r="BO11" s="88" t="e">
        <f t="shared" ref="BO11:BO28" si="13">AVERAGE(BK11:BN11)</f>
        <v>#DIV/0!</v>
      </c>
      <c r="BP11" s="14"/>
      <c r="BQ11" s="16"/>
      <c r="BR11" s="16"/>
      <c r="BS11" s="22"/>
      <c r="BT11" s="88" t="e">
        <f t="shared" ref="BT11:BT28" si="14">AVERAGE(BP11:BS11)</f>
        <v>#DIV/0!</v>
      </c>
      <c r="BU11" s="15"/>
      <c r="BV11" s="16"/>
      <c r="BW11" s="16"/>
      <c r="BX11" s="22"/>
      <c r="BY11" s="88" t="e">
        <f t="shared" ref="BY11:BY28" si="15">AVERAGE(BU11:BX11)</f>
        <v>#DIV/0!</v>
      </c>
      <c r="BZ11" s="83">
        <f>COUNTIFS(C11:BY11,5,$C$9:$BY$9,"I четверть")</f>
        <v>0</v>
      </c>
      <c r="CA11" s="77">
        <f t="shared" ref="CA11:CA25" si="16">COUNTIFS(C11:BY11,5,$C$9:$BY$9,"II четверть")</f>
        <v>0</v>
      </c>
      <c r="CB11" s="77">
        <f t="shared" ref="CB11:CB25" si="17">COUNTIFS(C11:BY11,5,$C$9:$BY$9,"III четверть")</f>
        <v>0</v>
      </c>
      <c r="CC11" s="77">
        <f t="shared" ref="CC11:CC24" si="18">COUNTIFS(C11:BY11,5,$C$9:$BY$9,"IV четверть")</f>
        <v>0</v>
      </c>
      <c r="CD11" s="77">
        <f t="shared" ref="CD11:CD25" si="19">COUNTIFS(C11:BY11,5,$C$9:$BY$9,"Годовая")</f>
        <v>0</v>
      </c>
      <c r="CE11" s="77">
        <f>COUNTIFS(C11:BY11,4,$C$9:$BY$9,"I четверть")</f>
        <v>0</v>
      </c>
      <c r="CF11" s="77">
        <f t="shared" ref="CF11:CF25" si="20">COUNTIFS(C11:BY11,4,$C$9:$BY$9,"II четверть")</f>
        <v>0</v>
      </c>
      <c r="CG11" s="77">
        <f t="shared" ref="CG11:CG25" si="21">COUNTIFS(C11:BY11,4,$C$9:$BY$9,"III четверть")</f>
        <v>0</v>
      </c>
      <c r="CH11" s="77">
        <f t="shared" ref="CH11:CH25" si="22">COUNTIFS(C11:BY11,4,$C$9:$BY$9,"IV четверть")</f>
        <v>0</v>
      </c>
      <c r="CI11" s="77">
        <f t="shared" ref="CI11:CI25" si="23">COUNTIFS(C11:BY11,4,$C$9:$BY$9,"Годовая")</f>
        <v>0</v>
      </c>
      <c r="CJ11" s="77">
        <f t="shared" ref="CJ11:CJ25" si="24">COUNTIFS(C11:BY11,3,$C$9:$BY$9,"I четверть")</f>
        <v>0</v>
      </c>
      <c r="CK11" s="77">
        <f t="shared" ref="CK11:CK25" si="25">COUNTIFS(C11:BY11,3,$C$9:$BY$9,"II четверть")</f>
        <v>0</v>
      </c>
      <c r="CL11" s="77">
        <f t="shared" ref="CL11:CL25" si="26">COUNTIFS(C11:BY11,3,$C$9:$BY$9,"III четверть")</f>
        <v>0</v>
      </c>
      <c r="CM11" s="77">
        <f t="shared" ref="CM11:CM25" si="27">COUNTIFS(C11:BY11,3,$C$9:$BY$9,"IV четверть")</f>
        <v>0</v>
      </c>
      <c r="CN11" s="77">
        <f t="shared" ref="CN11:CN25" si="28">COUNTIFS(C11:BY11,3,$C$9:$BY$9,"Годовая")</f>
        <v>0</v>
      </c>
      <c r="CO11" s="77">
        <f t="shared" ref="CO11:CO24" si="29">COUNTIFS(C11:BY11,2,$C$9:$BY$9,"I четверть")</f>
        <v>0</v>
      </c>
      <c r="CP11" s="77">
        <f t="shared" ref="CP11:CP25" si="30">COUNTIFS(C11:BY11,2,$C$9:$BY$9,"II четверть")</f>
        <v>0</v>
      </c>
      <c r="CQ11" s="77">
        <f t="shared" ref="CQ11:CQ25" si="31">COUNTIFS(C11:BY11,2,$C$9:$BY$9,"III четверть")</f>
        <v>0</v>
      </c>
      <c r="CR11" s="77">
        <f t="shared" ref="CR11:CR25" si="32">COUNTIFS(C11:BY11,2,$C$9:$BY$9,"IV четверть")</f>
        <v>0</v>
      </c>
      <c r="CS11" s="77">
        <f t="shared" ref="CS11:CS25" si="33">COUNTIFS(C11:BY11,2,$C$9:$BY$9,"Годовая")</f>
        <v>0</v>
      </c>
      <c r="CT11" s="78">
        <f t="shared" ref="CT11:CT25" si="34">ROUNDUP((BZ11*1+CE11*0.64+CJ11*0.36+CO11*0.14)/14*100,0)</f>
        <v>0</v>
      </c>
      <c r="CU11" s="78">
        <f t="shared" si="0"/>
        <v>0</v>
      </c>
      <c r="CV11" s="78">
        <f t="shared" si="0"/>
        <v>0</v>
      </c>
      <c r="CW11" s="78">
        <f t="shared" si="0"/>
        <v>0</v>
      </c>
      <c r="CX11" s="78">
        <f t="shared" si="0"/>
        <v>0</v>
      </c>
    </row>
    <row r="12" spans="1:102" ht="14.25" thickBot="1">
      <c r="A12" s="24">
        <v>3</v>
      </c>
      <c r="B12" s="37"/>
      <c r="C12" s="16"/>
      <c r="D12" s="16"/>
      <c r="E12" s="16"/>
      <c r="F12" s="22"/>
      <c r="G12" s="103" t="e">
        <f t="shared" si="1"/>
        <v>#DIV/0!</v>
      </c>
      <c r="H12" s="17"/>
      <c r="I12" s="18"/>
      <c r="J12" s="18"/>
      <c r="K12" s="20"/>
      <c r="L12" s="86" t="e">
        <f t="shared" si="2"/>
        <v>#DIV/0!</v>
      </c>
      <c r="M12" s="11"/>
      <c r="N12" s="11"/>
      <c r="O12" s="11"/>
      <c r="P12" s="12"/>
      <c r="Q12" s="87" t="e">
        <f t="shared" si="3"/>
        <v>#DIV/0!</v>
      </c>
      <c r="R12" s="11"/>
      <c r="S12" s="11"/>
      <c r="T12" s="11"/>
      <c r="U12" s="12"/>
      <c r="V12" s="87" t="e">
        <f t="shared" si="4"/>
        <v>#DIV/0!</v>
      </c>
      <c r="W12" s="11"/>
      <c r="X12" s="11"/>
      <c r="Y12" s="11"/>
      <c r="Z12" s="12"/>
      <c r="AA12" s="87" t="e">
        <f t="shared" si="5"/>
        <v>#DIV/0!</v>
      </c>
      <c r="AB12" s="11"/>
      <c r="AC12" s="10"/>
      <c r="AD12" s="12"/>
      <c r="AE12" s="13"/>
      <c r="AF12" s="87" t="e">
        <f t="shared" si="6"/>
        <v>#DIV/0!</v>
      </c>
      <c r="AG12" s="11"/>
      <c r="AH12" s="14"/>
      <c r="AI12" s="13"/>
      <c r="AJ12" s="13"/>
      <c r="AK12" s="105" t="e">
        <f t="shared" si="7"/>
        <v>#DIV/0!</v>
      </c>
      <c r="AL12" s="15"/>
      <c r="AM12" s="15"/>
      <c r="AN12" s="10"/>
      <c r="AO12" s="22"/>
      <c r="AP12" s="88" t="e">
        <f t="shared" si="8"/>
        <v>#DIV/0!</v>
      </c>
      <c r="AQ12" s="14"/>
      <c r="AR12" s="22"/>
      <c r="AS12" s="22"/>
      <c r="AT12" s="22"/>
      <c r="AU12" s="88" t="e">
        <f t="shared" si="9"/>
        <v>#DIV/0!</v>
      </c>
      <c r="AV12" s="14"/>
      <c r="AW12" s="22"/>
      <c r="AX12" s="22"/>
      <c r="AY12" s="22"/>
      <c r="AZ12" s="89" t="e">
        <f t="shared" si="10"/>
        <v>#DIV/0!</v>
      </c>
      <c r="BA12" s="14"/>
      <c r="BB12" s="22"/>
      <c r="BC12" s="22"/>
      <c r="BD12" s="22"/>
      <c r="BE12" s="89" t="e">
        <f t="shared" si="11"/>
        <v>#DIV/0!</v>
      </c>
      <c r="BF12" s="15"/>
      <c r="BG12" s="16"/>
      <c r="BH12" s="16"/>
      <c r="BI12" s="22"/>
      <c r="BJ12" s="89" t="e">
        <f t="shared" si="12"/>
        <v>#DIV/0!</v>
      </c>
      <c r="BK12" s="15"/>
      <c r="BL12" s="16"/>
      <c r="BM12" s="14"/>
      <c r="BN12" s="22"/>
      <c r="BO12" s="88" t="e">
        <f t="shared" si="13"/>
        <v>#DIV/0!</v>
      </c>
      <c r="BP12" s="14"/>
      <c r="BQ12" s="16"/>
      <c r="BR12" s="16"/>
      <c r="BS12" s="22"/>
      <c r="BT12" s="88" t="e">
        <f t="shared" si="14"/>
        <v>#DIV/0!</v>
      </c>
      <c r="BU12" s="15"/>
      <c r="BV12" s="16"/>
      <c r="BW12" s="16"/>
      <c r="BX12" s="22"/>
      <c r="BY12" s="88" t="e">
        <f t="shared" si="15"/>
        <v>#DIV/0!</v>
      </c>
      <c r="BZ12" s="83">
        <f>COUNTIFS(C12:BY12,5,$C$9:$BY$9,"I четверть")</f>
        <v>0</v>
      </c>
      <c r="CA12" s="77">
        <f t="shared" si="16"/>
        <v>0</v>
      </c>
      <c r="CB12" s="77">
        <f t="shared" si="17"/>
        <v>0</v>
      </c>
      <c r="CC12" s="77">
        <f t="shared" si="18"/>
        <v>0</v>
      </c>
      <c r="CD12" s="77">
        <f t="shared" si="19"/>
        <v>0</v>
      </c>
      <c r="CE12" s="77">
        <f t="shared" ref="CE12:CE25" si="35">COUNTIFS(C12:BY12,4,$C$9:$BY$9,"I четверть")</f>
        <v>0</v>
      </c>
      <c r="CF12" s="77">
        <f t="shared" si="20"/>
        <v>0</v>
      </c>
      <c r="CG12" s="77">
        <f t="shared" si="21"/>
        <v>0</v>
      </c>
      <c r="CH12" s="77">
        <f t="shared" si="22"/>
        <v>0</v>
      </c>
      <c r="CI12" s="77">
        <f t="shared" si="23"/>
        <v>0</v>
      </c>
      <c r="CJ12" s="77">
        <f t="shared" si="24"/>
        <v>0</v>
      </c>
      <c r="CK12" s="77">
        <f t="shared" si="25"/>
        <v>0</v>
      </c>
      <c r="CL12" s="77">
        <f t="shared" si="26"/>
        <v>0</v>
      </c>
      <c r="CM12" s="77">
        <f t="shared" si="27"/>
        <v>0</v>
      </c>
      <c r="CN12" s="77">
        <f t="shared" si="28"/>
        <v>0</v>
      </c>
      <c r="CO12" s="77">
        <f t="shared" si="29"/>
        <v>0</v>
      </c>
      <c r="CP12" s="77">
        <f t="shared" si="30"/>
        <v>0</v>
      </c>
      <c r="CQ12" s="77">
        <f t="shared" si="31"/>
        <v>0</v>
      </c>
      <c r="CR12" s="77">
        <f t="shared" si="32"/>
        <v>0</v>
      </c>
      <c r="CS12" s="77">
        <f t="shared" si="33"/>
        <v>0</v>
      </c>
      <c r="CT12" s="78">
        <f t="shared" si="34"/>
        <v>0</v>
      </c>
      <c r="CU12" s="78">
        <f t="shared" si="0"/>
        <v>0</v>
      </c>
      <c r="CV12" s="78">
        <f t="shared" si="0"/>
        <v>0</v>
      </c>
      <c r="CW12" s="78">
        <f t="shared" si="0"/>
        <v>0</v>
      </c>
      <c r="CX12" s="78">
        <f t="shared" si="0"/>
        <v>0</v>
      </c>
    </row>
    <row r="13" spans="1:102" ht="14.25" thickBot="1">
      <c r="A13" s="24">
        <v>4</v>
      </c>
      <c r="B13" s="37"/>
      <c r="C13" s="16"/>
      <c r="D13" s="16"/>
      <c r="E13" s="16"/>
      <c r="F13" s="22"/>
      <c r="G13" s="103" t="e">
        <f t="shared" si="1"/>
        <v>#DIV/0!</v>
      </c>
      <c r="H13" s="17"/>
      <c r="I13" s="18"/>
      <c r="J13" s="18"/>
      <c r="K13" s="20"/>
      <c r="L13" s="86" t="e">
        <f t="shared" si="2"/>
        <v>#DIV/0!</v>
      </c>
      <c r="M13" s="11"/>
      <c r="N13" s="11"/>
      <c r="O13" s="11"/>
      <c r="P13" s="12"/>
      <c r="Q13" s="87" t="e">
        <f t="shared" si="3"/>
        <v>#DIV/0!</v>
      </c>
      <c r="R13" s="11"/>
      <c r="S13" s="11"/>
      <c r="T13" s="11"/>
      <c r="U13" s="12"/>
      <c r="V13" s="87" t="e">
        <f t="shared" si="4"/>
        <v>#DIV/0!</v>
      </c>
      <c r="W13" s="11"/>
      <c r="X13" s="11"/>
      <c r="Y13" s="11"/>
      <c r="Z13" s="12"/>
      <c r="AA13" s="87" t="e">
        <f t="shared" si="5"/>
        <v>#DIV/0!</v>
      </c>
      <c r="AB13" s="11"/>
      <c r="AC13" s="10"/>
      <c r="AD13" s="12"/>
      <c r="AE13" s="13"/>
      <c r="AF13" s="87" t="e">
        <f t="shared" si="6"/>
        <v>#DIV/0!</v>
      </c>
      <c r="AG13" s="11"/>
      <c r="AH13" s="14"/>
      <c r="AI13" s="13"/>
      <c r="AJ13" s="13"/>
      <c r="AK13" s="105" t="e">
        <f t="shared" si="7"/>
        <v>#DIV/0!</v>
      </c>
      <c r="AL13" s="15"/>
      <c r="AM13" s="15"/>
      <c r="AN13" s="16"/>
      <c r="AO13" s="22"/>
      <c r="AP13" s="88" t="e">
        <f t="shared" si="8"/>
        <v>#DIV/0!</v>
      </c>
      <c r="AQ13" s="14"/>
      <c r="AR13" s="22"/>
      <c r="AS13" s="22"/>
      <c r="AT13" s="22"/>
      <c r="AU13" s="88" t="e">
        <f t="shared" si="9"/>
        <v>#DIV/0!</v>
      </c>
      <c r="AV13" s="14"/>
      <c r="AW13" s="22"/>
      <c r="AX13" s="22"/>
      <c r="AY13" s="22"/>
      <c r="AZ13" s="89" t="e">
        <f t="shared" si="10"/>
        <v>#DIV/0!</v>
      </c>
      <c r="BA13" s="14"/>
      <c r="BB13" s="22"/>
      <c r="BC13" s="22"/>
      <c r="BD13" s="22"/>
      <c r="BE13" s="89" t="e">
        <f t="shared" si="11"/>
        <v>#DIV/0!</v>
      </c>
      <c r="BF13" s="15"/>
      <c r="BG13" s="16"/>
      <c r="BH13" s="16"/>
      <c r="BI13" s="22"/>
      <c r="BJ13" s="89" t="e">
        <f t="shared" si="12"/>
        <v>#DIV/0!</v>
      </c>
      <c r="BK13" s="15"/>
      <c r="BL13" s="16"/>
      <c r="BM13" s="14"/>
      <c r="BN13" s="22"/>
      <c r="BO13" s="88" t="e">
        <f t="shared" si="13"/>
        <v>#DIV/0!</v>
      </c>
      <c r="BP13" s="14"/>
      <c r="BQ13" s="16"/>
      <c r="BR13" s="16"/>
      <c r="BS13" s="22"/>
      <c r="BT13" s="88" t="e">
        <f t="shared" si="14"/>
        <v>#DIV/0!</v>
      </c>
      <c r="BU13" s="15"/>
      <c r="BV13" s="16"/>
      <c r="BW13" s="16"/>
      <c r="BX13" s="22"/>
      <c r="BY13" s="88" t="e">
        <f t="shared" si="15"/>
        <v>#DIV/0!</v>
      </c>
      <c r="BZ13" s="83">
        <f t="shared" ref="BZ13:BZ24" si="36">COUNTIFS(C13:BY13,5,$C$9:$BY$9,"I четверть")</f>
        <v>0</v>
      </c>
      <c r="CA13" s="77">
        <f t="shared" si="16"/>
        <v>0</v>
      </c>
      <c r="CB13" s="77">
        <f t="shared" si="17"/>
        <v>0</v>
      </c>
      <c r="CC13" s="77">
        <f t="shared" si="18"/>
        <v>0</v>
      </c>
      <c r="CD13" s="77">
        <f t="shared" si="19"/>
        <v>0</v>
      </c>
      <c r="CE13" s="77">
        <f t="shared" si="35"/>
        <v>0</v>
      </c>
      <c r="CF13" s="77">
        <f t="shared" si="20"/>
        <v>0</v>
      </c>
      <c r="CG13" s="77">
        <f t="shared" si="21"/>
        <v>0</v>
      </c>
      <c r="CH13" s="77">
        <f t="shared" si="22"/>
        <v>0</v>
      </c>
      <c r="CI13" s="77">
        <f t="shared" si="23"/>
        <v>0</v>
      </c>
      <c r="CJ13" s="77">
        <f t="shared" si="24"/>
        <v>0</v>
      </c>
      <c r="CK13" s="77">
        <f t="shared" si="25"/>
        <v>0</v>
      </c>
      <c r="CL13" s="77">
        <f t="shared" si="26"/>
        <v>0</v>
      </c>
      <c r="CM13" s="77">
        <f t="shared" si="27"/>
        <v>0</v>
      </c>
      <c r="CN13" s="77">
        <f t="shared" si="28"/>
        <v>0</v>
      </c>
      <c r="CO13" s="77">
        <f t="shared" si="29"/>
        <v>0</v>
      </c>
      <c r="CP13" s="77">
        <f t="shared" si="30"/>
        <v>0</v>
      </c>
      <c r="CQ13" s="77">
        <f t="shared" si="31"/>
        <v>0</v>
      </c>
      <c r="CR13" s="77">
        <f t="shared" si="32"/>
        <v>0</v>
      </c>
      <c r="CS13" s="77">
        <f t="shared" si="33"/>
        <v>0</v>
      </c>
      <c r="CT13" s="78">
        <f t="shared" si="34"/>
        <v>0</v>
      </c>
      <c r="CU13" s="78">
        <f t="shared" si="0"/>
        <v>0</v>
      </c>
      <c r="CV13" s="78">
        <f t="shared" si="0"/>
        <v>0</v>
      </c>
      <c r="CW13" s="78">
        <f t="shared" si="0"/>
        <v>0</v>
      </c>
      <c r="CX13" s="78">
        <f t="shared" si="0"/>
        <v>0</v>
      </c>
    </row>
    <row r="14" spans="1:102" ht="14.25" thickBot="1">
      <c r="A14" s="24">
        <v>5</v>
      </c>
      <c r="B14" s="37"/>
      <c r="C14" s="16"/>
      <c r="D14" s="16"/>
      <c r="E14" s="16"/>
      <c r="F14" s="22"/>
      <c r="G14" s="103" t="e">
        <f t="shared" si="1"/>
        <v>#DIV/0!</v>
      </c>
      <c r="H14" s="17"/>
      <c r="I14" s="18"/>
      <c r="J14" s="18"/>
      <c r="K14" s="20"/>
      <c r="L14" s="86" t="e">
        <f t="shared" si="2"/>
        <v>#DIV/0!</v>
      </c>
      <c r="M14" s="11"/>
      <c r="N14" s="11"/>
      <c r="O14" s="11"/>
      <c r="P14" s="12"/>
      <c r="Q14" s="87" t="e">
        <f t="shared" si="3"/>
        <v>#DIV/0!</v>
      </c>
      <c r="R14" s="11"/>
      <c r="S14" s="11"/>
      <c r="T14" s="11"/>
      <c r="U14" s="12"/>
      <c r="V14" s="87" t="e">
        <f t="shared" si="4"/>
        <v>#DIV/0!</v>
      </c>
      <c r="W14" s="11"/>
      <c r="X14" s="11"/>
      <c r="Y14" s="11"/>
      <c r="Z14" s="12"/>
      <c r="AA14" s="87" t="e">
        <f t="shared" si="5"/>
        <v>#DIV/0!</v>
      </c>
      <c r="AB14" s="11"/>
      <c r="AC14" s="10"/>
      <c r="AD14" s="12"/>
      <c r="AE14" s="13"/>
      <c r="AF14" s="87" t="e">
        <f t="shared" si="6"/>
        <v>#DIV/0!</v>
      </c>
      <c r="AG14" s="11"/>
      <c r="AH14" s="14"/>
      <c r="AI14" s="13"/>
      <c r="AJ14" s="13"/>
      <c r="AK14" s="105" t="e">
        <f t="shared" si="7"/>
        <v>#DIV/0!</v>
      </c>
      <c r="AL14" s="15"/>
      <c r="AM14" s="15"/>
      <c r="AN14" s="16"/>
      <c r="AO14" s="22"/>
      <c r="AP14" s="88" t="e">
        <f t="shared" si="8"/>
        <v>#DIV/0!</v>
      </c>
      <c r="AQ14" s="14"/>
      <c r="AR14" s="22"/>
      <c r="AS14" s="22"/>
      <c r="AT14" s="22"/>
      <c r="AU14" s="88" t="e">
        <f t="shared" si="9"/>
        <v>#DIV/0!</v>
      </c>
      <c r="AV14" s="14"/>
      <c r="AW14" s="22"/>
      <c r="AX14" s="22"/>
      <c r="AY14" s="22"/>
      <c r="AZ14" s="89" t="e">
        <f t="shared" si="10"/>
        <v>#DIV/0!</v>
      </c>
      <c r="BA14" s="14"/>
      <c r="BB14" s="22"/>
      <c r="BC14" s="22"/>
      <c r="BD14" s="22"/>
      <c r="BE14" s="89" t="e">
        <f t="shared" si="11"/>
        <v>#DIV/0!</v>
      </c>
      <c r="BF14" s="15"/>
      <c r="BG14" s="16"/>
      <c r="BH14" s="16"/>
      <c r="BI14" s="22"/>
      <c r="BJ14" s="89" t="e">
        <f t="shared" si="12"/>
        <v>#DIV/0!</v>
      </c>
      <c r="BK14" s="15"/>
      <c r="BL14" s="16"/>
      <c r="BM14" s="14"/>
      <c r="BN14" s="22"/>
      <c r="BO14" s="88" t="e">
        <f t="shared" si="13"/>
        <v>#DIV/0!</v>
      </c>
      <c r="BP14" s="14"/>
      <c r="BQ14" s="16"/>
      <c r="BR14" s="16"/>
      <c r="BS14" s="22"/>
      <c r="BT14" s="88" t="e">
        <f t="shared" si="14"/>
        <v>#DIV/0!</v>
      </c>
      <c r="BU14" s="15"/>
      <c r="BV14" s="16"/>
      <c r="BW14" s="16"/>
      <c r="BX14" s="22"/>
      <c r="BY14" s="88" t="e">
        <f t="shared" si="15"/>
        <v>#DIV/0!</v>
      </c>
      <c r="BZ14" s="83">
        <f t="shared" si="36"/>
        <v>0</v>
      </c>
      <c r="CA14" s="77">
        <f t="shared" si="16"/>
        <v>0</v>
      </c>
      <c r="CB14" s="77">
        <f t="shared" si="17"/>
        <v>0</v>
      </c>
      <c r="CC14" s="77">
        <f t="shared" si="18"/>
        <v>0</v>
      </c>
      <c r="CD14" s="77">
        <f t="shared" si="19"/>
        <v>0</v>
      </c>
      <c r="CE14" s="77">
        <f t="shared" si="35"/>
        <v>0</v>
      </c>
      <c r="CF14" s="77">
        <f t="shared" si="20"/>
        <v>0</v>
      </c>
      <c r="CG14" s="77">
        <f t="shared" si="21"/>
        <v>0</v>
      </c>
      <c r="CH14" s="77">
        <f t="shared" si="22"/>
        <v>0</v>
      </c>
      <c r="CI14" s="77">
        <f t="shared" si="23"/>
        <v>0</v>
      </c>
      <c r="CJ14" s="77">
        <f t="shared" si="24"/>
        <v>0</v>
      </c>
      <c r="CK14" s="77">
        <f t="shared" si="25"/>
        <v>0</v>
      </c>
      <c r="CL14" s="77">
        <f t="shared" si="26"/>
        <v>0</v>
      </c>
      <c r="CM14" s="77">
        <f t="shared" si="27"/>
        <v>0</v>
      </c>
      <c r="CN14" s="77">
        <f t="shared" si="28"/>
        <v>0</v>
      </c>
      <c r="CO14" s="77">
        <f t="shared" si="29"/>
        <v>0</v>
      </c>
      <c r="CP14" s="77">
        <f t="shared" si="30"/>
        <v>0</v>
      </c>
      <c r="CQ14" s="77">
        <f t="shared" si="31"/>
        <v>0</v>
      </c>
      <c r="CR14" s="77">
        <f t="shared" si="32"/>
        <v>0</v>
      </c>
      <c r="CS14" s="77">
        <f t="shared" si="33"/>
        <v>0</v>
      </c>
      <c r="CT14" s="78">
        <f t="shared" si="34"/>
        <v>0</v>
      </c>
      <c r="CU14" s="78">
        <f t="shared" si="0"/>
        <v>0</v>
      </c>
      <c r="CV14" s="78">
        <f t="shared" si="0"/>
        <v>0</v>
      </c>
      <c r="CW14" s="78">
        <f t="shared" si="0"/>
        <v>0</v>
      </c>
      <c r="CX14" s="78">
        <f t="shared" si="0"/>
        <v>0</v>
      </c>
    </row>
    <row r="15" spans="1:102" ht="14.25" thickBot="1">
      <c r="A15" s="24">
        <v>6</v>
      </c>
      <c r="B15" s="37"/>
      <c r="C15" s="16"/>
      <c r="D15" s="16"/>
      <c r="E15" s="16"/>
      <c r="F15" s="22"/>
      <c r="G15" s="103" t="e">
        <f t="shared" si="1"/>
        <v>#DIV/0!</v>
      </c>
      <c r="H15" s="17"/>
      <c r="I15" s="18"/>
      <c r="J15" s="18"/>
      <c r="K15" s="20"/>
      <c r="L15" s="86" t="e">
        <f t="shared" si="2"/>
        <v>#DIV/0!</v>
      </c>
      <c r="M15" s="11"/>
      <c r="N15" s="11"/>
      <c r="O15" s="11"/>
      <c r="P15" s="12"/>
      <c r="Q15" s="87" t="e">
        <f t="shared" si="3"/>
        <v>#DIV/0!</v>
      </c>
      <c r="R15" s="11"/>
      <c r="S15" s="11"/>
      <c r="T15" s="11"/>
      <c r="U15" s="12"/>
      <c r="V15" s="87" t="e">
        <f t="shared" si="4"/>
        <v>#DIV/0!</v>
      </c>
      <c r="W15" s="11"/>
      <c r="X15" s="11"/>
      <c r="Y15" s="11"/>
      <c r="Z15" s="12"/>
      <c r="AA15" s="87" t="e">
        <f t="shared" si="5"/>
        <v>#DIV/0!</v>
      </c>
      <c r="AB15" s="11"/>
      <c r="AC15" s="10"/>
      <c r="AD15" s="12"/>
      <c r="AE15" s="13"/>
      <c r="AF15" s="87" t="e">
        <f t="shared" si="6"/>
        <v>#DIV/0!</v>
      </c>
      <c r="AG15" s="11"/>
      <c r="AH15" s="14"/>
      <c r="AI15" s="13"/>
      <c r="AJ15" s="13"/>
      <c r="AK15" s="105" t="e">
        <f t="shared" si="7"/>
        <v>#DIV/0!</v>
      </c>
      <c r="AL15" s="15"/>
      <c r="AM15" s="15"/>
      <c r="AN15" s="16"/>
      <c r="AO15" s="22"/>
      <c r="AP15" s="88" t="e">
        <f t="shared" si="8"/>
        <v>#DIV/0!</v>
      </c>
      <c r="AQ15" s="14"/>
      <c r="AR15" s="22"/>
      <c r="AS15" s="22"/>
      <c r="AT15" s="22"/>
      <c r="AU15" s="88" t="e">
        <f t="shared" si="9"/>
        <v>#DIV/0!</v>
      </c>
      <c r="AV15" s="14"/>
      <c r="AW15" s="22"/>
      <c r="AX15" s="22"/>
      <c r="AY15" s="22"/>
      <c r="AZ15" s="89" t="e">
        <f t="shared" si="10"/>
        <v>#DIV/0!</v>
      </c>
      <c r="BA15" s="14"/>
      <c r="BB15" s="22"/>
      <c r="BC15" s="22"/>
      <c r="BD15" s="22"/>
      <c r="BE15" s="89" t="e">
        <f t="shared" si="11"/>
        <v>#DIV/0!</v>
      </c>
      <c r="BF15" s="15"/>
      <c r="BG15" s="16"/>
      <c r="BH15" s="16"/>
      <c r="BI15" s="22"/>
      <c r="BJ15" s="89" t="e">
        <f t="shared" si="12"/>
        <v>#DIV/0!</v>
      </c>
      <c r="BK15" s="15"/>
      <c r="BL15" s="16"/>
      <c r="BM15" s="14"/>
      <c r="BN15" s="22"/>
      <c r="BO15" s="88" t="e">
        <f t="shared" si="13"/>
        <v>#DIV/0!</v>
      </c>
      <c r="BP15" s="14"/>
      <c r="BQ15" s="16"/>
      <c r="BR15" s="16"/>
      <c r="BS15" s="22"/>
      <c r="BT15" s="88" t="e">
        <f t="shared" si="14"/>
        <v>#DIV/0!</v>
      </c>
      <c r="BU15" s="15"/>
      <c r="BV15" s="16"/>
      <c r="BW15" s="16"/>
      <c r="BX15" s="22"/>
      <c r="BY15" s="88" t="e">
        <f t="shared" si="15"/>
        <v>#DIV/0!</v>
      </c>
      <c r="BZ15" s="83">
        <f t="shared" si="36"/>
        <v>0</v>
      </c>
      <c r="CA15" s="77">
        <f t="shared" si="16"/>
        <v>0</v>
      </c>
      <c r="CB15" s="77">
        <f t="shared" si="17"/>
        <v>0</v>
      </c>
      <c r="CC15" s="77">
        <f t="shared" si="18"/>
        <v>0</v>
      </c>
      <c r="CD15" s="77">
        <f t="shared" si="19"/>
        <v>0</v>
      </c>
      <c r="CE15" s="77">
        <f t="shared" si="35"/>
        <v>0</v>
      </c>
      <c r="CF15" s="77">
        <f t="shared" si="20"/>
        <v>0</v>
      </c>
      <c r="CG15" s="77">
        <f t="shared" si="21"/>
        <v>0</v>
      </c>
      <c r="CH15" s="77">
        <f t="shared" si="22"/>
        <v>0</v>
      </c>
      <c r="CI15" s="77">
        <f t="shared" si="23"/>
        <v>0</v>
      </c>
      <c r="CJ15" s="77">
        <f t="shared" si="24"/>
        <v>0</v>
      </c>
      <c r="CK15" s="77">
        <f t="shared" si="25"/>
        <v>0</v>
      </c>
      <c r="CL15" s="77">
        <f t="shared" si="26"/>
        <v>0</v>
      </c>
      <c r="CM15" s="77">
        <f t="shared" si="27"/>
        <v>0</v>
      </c>
      <c r="CN15" s="77">
        <f t="shared" si="28"/>
        <v>0</v>
      </c>
      <c r="CO15" s="77">
        <f t="shared" si="29"/>
        <v>0</v>
      </c>
      <c r="CP15" s="77">
        <f t="shared" si="30"/>
        <v>0</v>
      </c>
      <c r="CQ15" s="77">
        <f t="shared" si="31"/>
        <v>0</v>
      </c>
      <c r="CR15" s="77">
        <f t="shared" si="32"/>
        <v>0</v>
      </c>
      <c r="CS15" s="77">
        <f t="shared" si="33"/>
        <v>0</v>
      </c>
      <c r="CT15" s="78">
        <f t="shared" si="34"/>
        <v>0</v>
      </c>
      <c r="CU15" s="78">
        <f t="shared" si="0"/>
        <v>0</v>
      </c>
      <c r="CV15" s="78">
        <f t="shared" si="0"/>
        <v>0</v>
      </c>
      <c r="CW15" s="78">
        <f t="shared" si="0"/>
        <v>0</v>
      </c>
      <c r="CX15" s="78">
        <f t="shared" si="0"/>
        <v>0</v>
      </c>
    </row>
    <row r="16" spans="1:102" ht="14.25" thickBot="1">
      <c r="A16" s="24">
        <v>7</v>
      </c>
      <c r="B16" s="37"/>
      <c r="C16" s="16"/>
      <c r="D16" s="16"/>
      <c r="E16" s="16"/>
      <c r="F16" s="22"/>
      <c r="G16" s="103" t="e">
        <f t="shared" si="1"/>
        <v>#DIV/0!</v>
      </c>
      <c r="H16" s="17"/>
      <c r="I16" s="18"/>
      <c r="J16" s="18"/>
      <c r="K16" s="20"/>
      <c r="L16" s="86" t="e">
        <f t="shared" si="2"/>
        <v>#DIV/0!</v>
      </c>
      <c r="M16" s="11"/>
      <c r="N16" s="11"/>
      <c r="O16" s="11"/>
      <c r="P16" s="12"/>
      <c r="Q16" s="87" t="e">
        <f t="shared" si="3"/>
        <v>#DIV/0!</v>
      </c>
      <c r="R16" s="11"/>
      <c r="S16" s="11"/>
      <c r="T16" s="11"/>
      <c r="U16" s="12"/>
      <c r="V16" s="87" t="e">
        <f t="shared" si="4"/>
        <v>#DIV/0!</v>
      </c>
      <c r="W16" s="11"/>
      <c r="X16" s="11"/>
      <c r="Y16" s="11"/>
      <c r="Z16" s="12"/>
      <c r="AA16" s="87" t="e">
        <f t="shared" si="5"/>
        <v>#DIV/0!</v>
      </c>
      <c r="AB16" s="11"/>
      <c r="AC16" s="10"/>
      <c r="AD16" s="12"/>
      <c r="AE16" s="13"/>
      <c r="AF16" s="87" t="e">
        <f t="shared" si="6"/>
        <v>#DIV/0!</v>
      </c>
      <c r="AG16" s="11"/>
      <c r="AH16" s="14"/>
      <c r="AI16" s="13"/>
      <c r="AJ16" s="13"/>
      <c r="AK16" s="105" t="e">
        <f t="shared" si="7"/>
        <v>#DIV/0!</v>
      </c>
      <c r="AL16" s="15"/>
      <c r="AM16" s="15"/>
      <c r="AN16" s="16"/>
      <c r="AO16" s="22"/>
      <c r="AP16" s="88" t="e">
        <f t="shared" si="8"/>
        <v>#DIV/0!</v>
      </c>
      <c r="AQ16" s="14"/>
      <c r="AR16" s="22"/>
      <c r="AS16" s="22"/>
      <c r="AT16" s="22"/>
      <c r="AU16" s="88" t="e">
        <f t="shared" si="9"/>
        <v>#DIV/0!</v>
      </c>
      <c r="AV16" s="14"/>
      <c r="AW16" s="22"/>
      <c r="AX16" s="22"/>
      <c r="AY16" s="22"/>
      <c r="AZ16" s="89" t="e">
        <f t="shared" si="10"/>
        <v>#DIV/0!</v>
      </c>
      <c r="BA16" s="14"/>
      <c r="BB16" s="22"/>
      <c r="BC16" s="22"/>
      <c r="BD16" s="22"/>
      <c r="BE16" s="89" t="e">
        <f t="shared" si="11"/>
        <v>#DIV/0!</v>
      </c>
      <c r="BF16" s="15"/>
      <c r="BG16" s="16"/>
      <c r="BH16" s="16"/>
      <c r="BI16" s="22"/>
      <c r="BJ16" s="89" t="e">
        <f t="shared" si="12"/>
        <v>#DIV/0!</v>
      </c>
      <c r="BK16" s="15"/>
      <c r="BL16" s="16"/>
      <c r="BM16" s="14"/>
      <c r="BN16" s="22"/>
      <c r="BO16" s="88" t="e">
        <f t="shared" si="13"/>
        <v>#DIV/0!</v>
      </c>
      <c r="BP16" s="14"/>
      <c r="BQ16" s="16"/>
      <c r="BR16" s="16"/>
      <c r="BS16" s="22"/>
      <c r="BT16" s="88" t="e">
        <f t="shared" si="14"/>
        <v>#DIV/0!</v>
      </c>
      <c r="BU16" s="15"/>
      <c r="BV16" s="16"/>
      <c r="BW16" s="16"/>
      <c r="BX16" s="22"/>
      <c r="BY16" s="88" t="e">
        <f t="shared" si="15"/>
        <v>#DIV/0!</v>
      </c>
      <c r="BZ16" s="83">
        <f t="shared" si="36"/>
        <v>0</v>
      </c>
      <c r="CA16" s="77">
        <f t="shared" si="16"/>
        <v>0</v>
      </c>
      <c r="CB16" s="77">
        <f t="shared" si="17"/>
        <v>0</v>
      </c>
      <c r="CC16" s="77">
        <f t="shared" si="18"/>
        <v>0</v>
      </c>
      <c r="CD16" s="77">
        <f t="shared" si="19"/>
        <v>0</v>
      </c>
      <c r="CE16" s="77">
        <f t="shared" si="35"/>
        <v>0</v>
      </c>
      <c r="CF16" s="77">
        <f t="shared" si="20"/>
        <v>0</v>
      </c>
      <c r="CG16" s="77">
        <f t="shared" si="21"/>
        <v>0</v>
      </c>
      <c r="CH16" s="77">
        <f t="shared" si="22"/>
        <v>0</v>
      </c>
      <c r="CI16" s="77">
        <f t="shared" si="23"/>
        <v>0</v>
      </c>
      <c r="CJ16" s="77">
        <f t="shared" si="24"/>
        <v>0</v>
      </c>
      <c r="CK16" s="77">
        <f t="shared" si="25"/>
        <v>0</v>
      </c>
      <c r="CL16" s="77">
        <f t="shared" si="26"/>
        <v>0</v>
      </c>
      <c r="CM16" s="77">
        <f t="shared" si="27"/>
        <v>0</v>
      </c>
      <c r="CN16" s="77">
        <f t="shared" si="28"/>
        <v>0</v>
      </c>
      <c r="CO16" s="77">
        <f t="shared" si="29"/>
        <v>0</v>
      </c>
      <c r="CP16" s="77">
        <f t="shared" si="30"/>
        <v>0</v>
      </c>
      <c r="CQ16" s="77">
        <f t="shared" si="31"/>
        <v>0</v>
      </c>
      <c r="CR16" s="77">
        <f t="shared" si="32"/>
        <v>0</v>
      </c>
      <c r="CS16" s="77">
        <f t="shared" si="33"/>
        <v>0</v>
      </c>
      <c r="CT16" s="78">
        <f t="shared" si="34"/>
        <v>0</v>
      </c>
      <c r="CU16" s="78">
        <f t="shared" si="0"/>
        <v>0</v>
      </c>
      <c r="CV16" s="78">
        <f t="shared" si="0"/>
        <v>0</v>
      </c>
      <c r="CW16" s="78">
        <f t="shared" si="0"/>
        <v>0</v>
      </c>
      <c r="CX16" s="78">
        <f t="shared" si="0"/>
        <v>0</v>
      </c>
    </row>
    <row r="17" spans="1:102" ht="14.25" thickBot="1">
      <c r="A17" s="24">
        <v>8</v>
      </c>
      <c r="B17" s="37"/>
      <c r="C17" s="16"/>
      <c r="D17" s="16"/>
      <c r="E17" s="16"/>
      <c r="F17" s="22"/>
      <c r="G17" s="103" t="e">
        <f t="shared" si="1"/>
        <v>#DIV/0!</v>
      </c>
      <c r="H17" s="17"/>
      <c r="I17" s="18"/>
      <c r="J17" s="18"/>
      <c r="K17" s="20"/>
      <c r="L17" s="86" t="e">
        <f t="shared" si="2"/>
        <v>#DIV/0!</v>
      </c>
      <c r="M17" s="11"/>
      <c r="N17" s="11"/>
      <c r="O17" s="11"/>
      <c r="P17" s="12"/>
      <c r="Q17" s="87" t="e">
        <f t="shared" si="3"/>
        <v>#DIV/0!</v>
      </c>
      <c r="R17" s="11"/>
      <c r="S17" s="11"/>
      <c r="T17" s="11"/>
      <c r="U17" s="12"/>
      <c r="V17" s="87" t="e">
        <f t="shared" si="4"/>
        <v>#DIV/0!</v>
      </c>
      <c r="W17" s="11"/>
      <c r="X17" s="11"/>
      <c r="Y17" s="11"/>
      <c r="Z17" s="12"/>
      <c r="AA17" s="87" t="e">
        <f t="shared" si="5"/>
        <v>#DIV/0!</v>
      </c>
      <c r="AB17" s="11"/>
      <c r="AC17" s="10"/>
      <c r="AD17" s="12"/>
      <c r="AE17" s="13"/>
      <c r="AF17" s="87" t="e">
        <f t="shared" si="6"/>
        <v>#DIV/0!</v>
      </c>
      <c r="AG17" s="11"/>
      <c r="AH17" s="14"/>
      <c r="AI17" s="13"/>
      <c r="AJ17" s="13"/>
      <c r="AK17" s="105" t="e">
        <f t="shared" si="7"/>
        <v>#DIV/0!</v>
      </c>
      <c r="AL17" s="15"/>
      <c r="AM17" s="15"/>
      <c r="AN17" s="16"/>
      <c r="AO17" s="22"/>
      <c r="AP17" s="88" t="e">
        <f t="shared" si="8"/>
        <v>#DIV/0!</v>
      </c>
      <c r="AQ17" s="14"/>
      <c r="AR17" s="22"/>
      <c r="AS17" s="22"/>
      <c r="AT17" s="22"/>
      <c r="AU17" s="88" t="e">
        <f t="shared" si="9"/>
        <v>#DIV/0!</v>
      </c>
      <c r="AV17" s="14"/>
      <c r="AW17" s="22"/>
      <c r="AX17" s="22"/>
      <c r="AY17" s="22"/>
      <c r="AZ17" s="89" t="e">
        <f t="shared" si="10"/>
        <v>#DIV/0!</v>
      </c>
      <c r="BA17" s="14"/>
      <c r="BB17" s="22"/>
      <c r="BC17" s="22"/>
      <c r="BD17" s="22"/>
      <c r="BE17" s="89" t="e">
        <f t="shared" si="11"/>
        <v>#DIV/0!</v>
      </c>
      <c r="BF17" s="15"/>
      <c r="BG17" s="16"/>
      <c r="BH17" s="16"/>
      <c r="BI17" s="22"/>
      <c r="BJ17" s="89" t="e">
        <f t="shared" si="12"/>
        <v>#DIV/0!</v>
      </c>
      <c r="BK17" s="15"/>
      <c r="BL17" s="16"/>
      <c r="BM17" s="14"/>
      <c r="BN17" s="22"/>
      <c r="BO17" s="88" t="e">
        <f t="shared" si="13"/>
        <v>#DIV/0!</v>
      </c>
      <c r="BP17" s="14"/>
      <c r="BQ17" s="16"/>
      <c r="BR17" s="16"/>
      <c r="BS17" s="22"/>
      <c r="BT17" s="88" t="e">
        <f t="shared" si="14"/>
        <v>#DIV/0!</v>
      </c>
      <c r="BU17" s="15"/>
      <c r="BV17" s="16"/>
      <c r="BW17" s="16"/>
      <c r="BX17" s="22"/>
      <c r="BY17" s="88" t="e">
        <f t="shared" si="15"/>
        <v>#DIV/0!</v>
      </c>
      <c r="BZ17" s="83">
        <f t="shared" si="36"/>
        <v>0</v>
      </c>
      <c r="CA17" s="77">
        <f t="shared" si="16"/>
        <v>0</v>
      </c>
      <c r="CB17" s="77">
        <f t="shared" si="17"/>
        <v>0</v>
      </c>
      <c r="CC17" s="77">
        <f t="shared" si="18"/>
        <v>0</v>
      </c>
      <c r="CD17" s="77">
        <f t="shared" si="19"/>
        <v>0</v>
      </c>
      <c r="CE17" s="77">
        <f t="shared" si="35"/>
        <v>0</v>
      </c>
      <c r="CF17" s="77">
        <f t="shared" si="20"/>
        <v>0</v>
      </c>
      <c r="CG17" s="77">
        <f t="shared" si="21"/>
        <v>0</v>
      </c>
      <c r="CH17" s="77">
        <f t="shared" si="22"/>
        <v>0</v>
      </c>
      <c r="CI17" s="77">
        <f t="shared" si="23"/>
        <v>0</v>
      </c>
      <c r="CJ17" s="77">
        <f t="shared" si="24"/>
        <v>0</v>
      </c>
      <c r="CK17" s="77">
        <f t="shared" si="25"/>
        <v>0</v>
      </c>
      <c r="CL17" s="77">
        <f t="shared" si="26"/>
        <v>0</v>
      </c>
      <c r="CM17" s="77">
        <f t="shared" si="27"/>
        <v>0</v>
      </c>
      <c r="CN17" s="77">
        <f t="shared" si="28"/>
        <v>0</v>
      </c>
      <c r="CO17" s="77">
        <f t="shared" si="29"/>
        <v>0</v>
      </c>
      <c r="CP17" s="77">
        <f t="shared" si="30"/>
        <v>0</v>
      </c>
      <c r="CQ17" s="77">
        <f t="shared" si="31"/>
        <v>0</v>
      </c>
      <c r="CR17" s="77">
        <f t="shared" si="32"/>
        <v>0</v>
      </c>
      <c r="CS17" s="77">
        <f t="shared" si="33"/>
        <v>0</v>
      </c>
      <c r="CT17" s="78">
        <f t="shared" si="34"/>
        <v>0</v>
      </c>
      <c r="CU17" s="78">
        <f t="shared" si="0"/>
        <v>0</v>
      </c>
      <c r="CV17" s="78">
        <f t="shared" si="0"/>
        <v>0</v>
      </c>
      <c r="CW17" s="78">
        <f t="shared" si="0"/>
        <v>0</v>
      </c>
      <c r="CX17" s="78">
        <f t="shared" si="0"/>
        <v>0</v>
      </c>
    </row>
    <row r="18" spans="1:102" ht="14.25" thickBot="1">
      <c r="A18" s="24">
        <v>9</v>
      </c>
      <c r="B18" s="37"/>
      <c r="C18" s="16"/>
      <c r="D18" s="16"/>
      <c r="E18" s="16"/>
      <c r="F18" s="22"/>
      <c r="G18" s="103" t="e">
        <f t="shared" si="1"/>
        <v>#DIV/0!</v>
      </c>
      <c r="H18" s="17"/>
      <c r="I18" s="18"/>
      <c r="J18" s="18"/>
      <c r="K18" s="20"/>
      <c r="L18" s="86" t="e">
        <f t="shared" si="2"/>
        <v>#DIV/0!</v>
      </c>
      <c r="M18" s="11"/>
      <c r="N18" s="11"/>
      <c r="O18" s="11"/>
      <c r="P18" s="12"/>
      <c r="Q18" s="87" t="e">
        <f t="shared" si="3"/>
        <v>#DIV/0!</v>
      </c>
      <c r="R18" s="11"/>
      <c r="S18" s="11"/>
      <c r="T18" s="11"/>
      <c r="U18" s="12"/>
      <c r="V18" s="87" t="e">
        <f t="shared" si="4"/>
        <v>#DIV/0!</v>
      </c>
      <c r="W18" s="11"/>
      <c r="X18" s="11"/>
      <c r="Y18" s="11"/>
      <c r="Z18" s="12"/>
      <c r="AA18" s="87" t="e">
        <f t="shared" si="5"/>
        <v>#DIV/0!</v>
      </c>
      <c r="AB18" s="11"/>
      <c r="AC18" s="10"/>
      <c r="AD18" s="12"/>
      <c r="AE18" s="13"/>
      <c r="AF18" s="87" t="e">
        <f t="shared" si="6"/>
        <v>#DIV/0!</v>
      </c>
      <c r="AG18" s="11"/>
      <c r="AH18" s="14"/>
      <c r="AI18" s="13"/>
      <c r="AJ18" s="13"/>
      <c r="AK18" s="105" t="e">
        <f t="shared" si="7"/>
        <v>#DIV/0!</v>
      </c>
      <c r="AL18" s="15"/>
      <c r="AM18" s="15"/>
      <c r="AN18" s="16"/>
      <c r="AO18" s="22"/>
      <c r="AP18" s="88" t="e">
        <f t="shared" si="8"/>
        <v>#DIV/0!</v>
      </c>
      <c r="AQ18" s="14"/>
      <c r="AR18" s="22"/>
      <c r="AS18" s="22"/>
      <c r="AT18" s="22"/>
      <c r="AU18" s="88" t="e">
        <f t="shared" si="9"/>
        <v>#DIV/0!</v>
      </c>
      <c r="AV18" s="14"/>
      <c r="AW18" s="22"/>
      <c r="AX18" s="22"/>
      <c r="AY18" s="22"/>
      <c r="AZ18" s="89" t="e">
        <f t="shared" si="10"/>
        <v>#DIV/0!</v>
      </c>
      <c r="BA18" s="14"/>
      <c r="BB18" s="22"/>
      <c r="BC18" s="22"/>
      <c r="BD18" s="22"/>
      <c r="BE18" s="89" t="e">
        <f t="shared" si="11"/>
        <v>#DIV/0!</v>
      </c>
      <c r="BF18" s="15"/>
      <c r="BG18" s="16"/>
      <c r="BH18" s="16"/>
      <c r="BI18" s="22"/>
      <c r="BJ18" s="89" t="e">
        <f t="shared" si="12"/>
        <v>#DIV/0!</v>
      </c>
      <c r="BK18" s="15"/>
      <c r="BL18" s="16"/>
      <c r="BM18" s="14"/>
      <c r="BN18" s="22"/>
      <c r="BO18" s="88" t="e">
        <f t="shared" si="13"/>
        <v>#DIV/0!</v>
      </c>
      <c r="BP18" s="14"/>
      <c r="BQ18" s="16"/>
      <c r="BR18" s="16"/>
      <c r="BS18" s="22"/>
      <c r="BT18" s="88" t="e">
        <f t="shared" si="14"/>
        <v>#DIV/0!</v>
      </c>
      <c r="BU18" s="15"/>
      <c r="BV18" s="16"/>
      <c r="BW18" s="16"/>
      <c r="BX18" s="22"/>
      <c r="BY18" s="88" t="e">
        <f t="shared" si="15"/>
        <v>#DIV/0!</v>
      </c>
      <c r="BZ18" s="83">
        <f t="shared" si="36"/>
        <v>0</v>
      </c>
      <c r="CA18" s="77">
        <f t="shared" si="16"/>
        <v>0</v>
      </c>
      <c r="CB18" s="77">
        <f t="shared" si="17"/>
        <v>0</v>
      </c>
      <c r="CC18" s="77">
        <f t="shared" si="18"/>
        <v>0</v>
      </c>
      <c r="CD18" s="77">
        <f t="shared" si="19"/>
        <v>0</v>
      </c>
      <c r="CE18" s="77">
        <f t="shared" si="35"/>
        <v>0</v>
      </c>
      <c r="CF18" s="77">
        <f t="shared" si="20"/>
        <v>0</v>
      </c>
      <c r="CG18" s="77">
        <f t="shared" si="21"/>
        <v>0</v>
      </c>
      <c r="CH18" s="77">
        <f t="shared" si="22"/>
        <v>0</v>
      </c>
      <c r="CI18" s="77">
        <f t="shared" si="23"/>
        <v>0</v>
      </c>
      <c r="CJ18" s="77">
        <f t="shared" si="24"/>
        <v>0</v>
      </c>
      <c r="CK18" s="77">
        <f t="shared" si="25"/>
        <v>0</v>
      </c>
      <c r="CL18" s="77">
        <f t="shared" si="26"/>
        <v>0</v>
      </c>
      <c r="CM18" s="77">
        <f t="shared" si="27"/>
        <v>0</v>
      </c>
      <c r="CN18" s="77">
        <f t="shared" si="28"/>
        <v>0</v>
      </c>
      <c r="CO18" s="77">
        <f t="shared" si="29"/>
        <v>0</v>
      </c>
      <c r="CP18" s="77">
        <f t="shared" si="30"/>
        <v>0</v>
      </c>
      <c r="CQ18" s="77">
        <f t="shared" si="31"/>
        <v>0</v>
      </c>
      <c r="CR18" s="77">
        <f t="shared" si="32"/>
        <v>0</v>
      </c>
      <c r="CS18" s="77">
        <f t="shared" si="33"/>
        <v>0</v>
      </c>
      <c r="CT18" s="78">
        <f t="shared" si="34"/>
        <v>0</v>
      </c>
      <c r="CU18" s="78">
        <f t="shared" si="0"/>
        <v>0</v>
      </c>
      <c r="CV18" s="78">
        <f t="shared" si="0"/>
        <v>0</v>
      </c>
      <c r="CW18" s="78">
        <f t="shared" si="0"/>
        <v>0</v>
      </c>
      <c r="CX18" s="78">
        <f t="shared" si="0"/>
        <v>0</v>
      </c>
    </row>
    <row r="19" spans="1:102" ht="14.25" thickBot="1">
      <c r="A19" s="24">
        <v>10</v>
      </c>
      <c r="B19" s="37"/>
      <c r="C19" s="16"/>
      <c r="D19" s="16"/>
      <c r="E19" s="16"/>
      <c r="F19" s="22"/>
      <c r="G19" s="103" t="e">
        <f t="shared" si="1"/>
        <v>#DIV/0!</v>
      </c>
      <c r="H19" s="17"/>
      <c r="I19" s="18"/>
      <c r="J19" s="18"/>
      <c r="K19" s="20"/>
      <c r="L19" s="86" t="e">
        <f t="shared" si="2"/>
        <v>#DIV/0!</v>
      </c>
      <c r="M19" s="11"/>
      <c r="N19" s="11"/>
      <c r="O19" s="11"/>
      <c r="P19" s="12"/>
      <c r="Q19" s="87" t="e">
        <f t="shared" si="3"/>
        <v>#DIV/0!</v>
      </c>
      <c r="R19" s="11"/>
      <c r="S19" s="11"/>
      <c r="T19" s="11"/>
      <c r="U19" s="12"/>
      <c r="V19" s="87" t="e">
        <f t="shared" si="4"/>
        <v>#DIV/0!</v>
      </c>
      <c r="W19" s="11"/>
      <c r="X19" s="11"/>
      <c r="Y19" s="11"/>
      <c r="Z19" s="12"/>
      <c r="AA19" s="87" t="e">
        <f t="shared" si="5"/>
        <v>#DIV/0!</v>
      </c>
      <c r="AB19" s="17"/>
      <c r="AC19" s="18"/>
      <c r="AD19" s="19"/>
      <c r="AE19" s="20"/>
      <c r="AF19" s="87" t="e">
        <f t="shared" si="6"/>
        <v>#DIV/0!</v>
      </c>
      <c r="AG19" s="17"/>
      <c r="AH19" s="14"/>
      <c r="AI19" s="20"/>
      <c r="AJ19" s="20"/>
      <c r="AK19" s="105" t="e">
        <f t="shared" si="7"/>
        <v>#DIV/0!</v>
      </c>
      <c r="AL19" s="15"/>
      <c r="AM19" s="15"/>
      <c r="AN19" s="16"/>
      <c r="AO19" s="22"/>
      <c r="AP19" s="88" t="e">
        <f t="shared" si="8"/>
        <v>#DIV/0!</v>
      </c>
      <c r="AQ19" s="14"/>
      <c r="AR19" s="22"/>
      <c r="AS19" s="22"/>
      <c r="AT19" s="22"/>
      <c r="AU19" s="88" t="e">
        <f t="shared" si="9"/>
        <v>#DIV/0!</v>
      </c>
      <c r="AV19" s="14"/>
      <c r="AW19" s="22"/>
      <c r="AX19" s="22"/>
      <c r="AY19" s="22"/>
      <c r="AZ19" s="89" t="e">
        <f t="shared" si="10"/>
        <v>#DIV/0!</v>
      </c>
      <c r="BA19" s="14"/>
      <c r="BB19" s="22"/>
      <c r="BC19" s="22"/>
      <c r="BD19" s="22"/>
      <c r="BE19" s="89" t="e">
        <f t="shared" si="11"/>
        <v>#DIV/0!</v>
      </c>
      <c r="BF19" s="15"/>
      <c r="BG19" s="16"/>
      <c r="BH19" s="16"/>
      <c r="BI19" s="22"/>
      <c r="BJ19" s="89" t="e">
        <f t="shared" si="12"/>
        <v>#DIV/0!</v>
      </c>
      <c r="BK19" s="15"/>
      <c r="BL19" s="16"/>
      <c r="BM19" s="14"/>
      <c r="BN19" s="22"/>
      <c r="BO19" s="88" t="e">
        <f t="shared" si="13"/>
        <v>#DIV/0!</v>
      </c>
      <c r="BP19" s="14"/>
      <c r="BQ19" s="16"/>
      <c r="BR19" s="16"/>
      <c r="BS19" s="22"/>
      <c r="BT19" s="88" t="e">
        <f t="shared" si="14"/>
        <v>#DIV/0!</v>
      </c>
      <c r="BU19" s="15"/>
      <c r="BV19" s="16"/>
      <c r="BW19" s="16"/>
      <c r="BX19" s="22"/>
      <c r="BY19" s="88" t="e">
        <f t="shared" si="15"/>
        <v>#DIV/0!</v>
      </c>
      <c r="BZ19" s="83">
        <f t="shared" si="36"/>
        <v>0</v>
      </c>
      <c r="CA19" s="77">
        <f t="shared" si="16"/>
        <v>0</v>
      </c>
      <c r="CB19" s="77">
        <f t="shared" si="17"/>
        <v>0</v>
      </c>
      <c r="CC19" s="77">
        <f t="shared" si="18"/>
        <v>0</v>
      </c>
      <c r="CD19" s="77">
        <f t="shared" si="19"/>
        <v>0</v>
      </c>
      <c r="CE19" s="77">
        <f t="shared" si="35"/>
        <v>0</v>
      </c>
      <c r="CF19" s="77">
        <f t="shared" si="20"/>
        <v>0</v>
      </c>
      <c r="CG19" s="77">
        <f t="shared" si="21"/>
        <v>0</v>
      </c>
      <c r="CH19" s="77">
        <f t="shared" si="22"/>
        <v>0</v>
      </c>
      <c r="CI19" s="77">
        <f t="shared" si="23"/>
        <v>0</v>
      </c>
      <c r="CJ19" s="77">
        <f t="shared" si="24"/>
        <v>0</v>
      </c>
      <c r="CK19" s="77">
        <f t="shared" si="25"/>
        <v>0</v>
      </c>
      <c r="CL19" s="77">
        <f t="shared" si="26"/>
        <v>0</v>
      </c>
      <c r="CM19" s="77">
        <f t="shared" si="27"/>
        <v>0</v>
      </c>
      <c r="CN19" s="77">
        <f t="shared" si="28"/>
        <v>0</v>
      </c>
      <c r="CO19" s="77">
        <f t="shared" si="29"/>
        <v>0</v>
      </c>
      <c r="CP19" s="77">
        <f t="shared" si="30"/>
        <v>0</v>
      </c>
      <c r="CQ19" s="77">
        <f t="shared" si="31"/>
        <v>0</v>
      </c>
      <c r="CR19" s="77">
        <f t="shared" si="32"/>
        <v>0</v>
      </c>
      <c r="CS19" s="77">
        <f t="shared" si="33"/>
        <v>0</v>
      </c>
      <c r="CT19" s="78">
        <f t="shared" si="34"/>
        <v>0</v>
      </c>
      <c r="CU19" s="78">
        <f t="shared" si="0"/>
        <v>0</v>
      </c>
      <c r="CV19" s="78">
        <f t="shared" si="0"/>
        <v>0</v>
      </c>
      <c r="CW19" s="78">
        <f t="shared" si="0"/>
        <v>0</v>
      </c>
      <c r="CX19" s="78">
        <f t="shared" si="0"/>
        <v>0</v>
      </c>
    </row>
    <row r="20" spans="1:102" ht="14.25" thickBot="1">
      <c r="A20" s="24">
        <v>11</v>
      </c>
      <c r="B20" s="37"/>
      <c r="C20" s="16"/>
      <c r="D20" s="16"/>
      <c r="E20" s="16"/>
      <c r="F20" s="22"/>
      <c r="G20" s="103" t="e">
        <f t="shared" si="1"/>
        <v>#DIV/0!</v>
      </c>
      <c r="H20" s="17"/>
      <c r="I20" s="18"/>
      <c r="J20" s="18"/>
      <c r="K20" s="20"/>
      <c r="L20" s="86" t="e">
        <f t="shared" si="2"/>
        <v>#DIV/0!</v>
      </c>
      <c r="M20" s="11"/>
      <c r="N20" s="11"/>
      <c r="O20" s="11"/>
      <c r="P20" s="12"/>
      <c r="Q20" s="87" t="e">
        <f t="shared" si="3"/>
        <v>#DIV/0!</v>
      </c>
      <c r="R20" s="11"/>
      <c r="S20" s="11"/>
      <c r="T20" s="11"/>
      <c r="U20" s="12"/>
      <c r="V20" s="87" t="e">
        <f t="shared" si="4"/>
        <v>#DIV/0!</v>
      </c>
      <c r="W20" s="11"/>
      <c r="X20" s="11"/>
      <c r="Y20" s="11"/>
      <c r="Z20" s="12"/>
      <c r="AA20" s="87" t="e">
        <f t="shared" si="5"/>
        <v>#DIV/0!</v>
      </c>
      <c r="AB20" s="17"/>
      <c r="AC20" s="18"/>
      <c r="AD20" s="19"/>
      <c r="AE20" s="20"/>
      <c r="AF20" s="87" t="e">
        <f t="shared" si="6"/>
        <v>#DIV/0!</v>
      </c>
      <c r="AG20" s="17"/>
      <c r="AH20" s="14"/>
      <c r="AI20" s="20"/>
      <c r="AJ20" s="20"/>
      <c r="AK20" s="105" t="e">
        <f t="shared" si="7"/>
        <v>#DIV/0!</v>
      </c>
      <c r="AL20" s="15"/>
      <c r="AM20" s="15"/>
      <c r="AN20" s="16"/>
      <c r="AO20" s="22"/>
      <c r="AP20" s="88" t="e">
        <f t="shared" si="8"/>
        <v>#DIV/0!</v>
      </c>
      <c r="AQ20" s="14"/>
      <c r="AR20" s="22"/>
      <c r="AS20" s="22"/>
      <c r="AT20" s="22"/>
      <c r="AU20" s="88" t="e">
        <f t="shared" si="9"/>
        <v>#DIV/0!</v>
      </c>
      <c r="AV20" s="14"/>
      <c r="AW20" s="22"/>
      <c r="AX20" s="22"/>
      <c r="AY20" s="22"/>
      <c r="AZ20" s="89" t="e">
        <f t="shared" si="10"/>
        <v>#DIV/0!</v>
      </c>
      <c r="BA20" s="14"/>
      <c r="BB20" s="22"/>
      <c r="BC20" s="22"/>
      <c r="BD20" s="22"/>
      <c r="BE20" s="89" t="e">
        <f t="shared" si="11"/>
        <v>#DIV/0!</v>
      </c>
      <c r="BF20" s="15"/>
      <c r="BG20" s="16"/>
      <c r="BH20" s="16"/>
      <c r="BI20" s="22"/>
      <c r="BJ20" s="89" t="e">
        <f t="shared" si="12"/>
        <v>#DIV/0!</v>
      </c>
      <c r="BK20" s="15"/>
      <c r="BL20" s="16"/>
      <c r="BM20" s="14"/>
      <c r="BN20" s="22"/>
      <c r="BO20" s="88" t="e">
        <f t="shared" si="13"/>
        <v>#DIV/0!</v>
      </c>
      <c r="BP20" s="14"/>
      <c r="BQ20" s="16"/>
      <c r="BR20" s="16"/>
      <c r="BS20" s="22"/>
      <c r="BT20" s="88" t="e">
        <f t="shared" si="14"/>
        <v>#DIV/0!</v>
      </c>
      <c r="BU20" s="15"/>
      <c r="BV20" s="16"/>
      <c r="BW20" s="16"/>
      <c r="BX20" s="22"/>
      <c r="BY20" s="88" t="e">
        <f t="shared" si="15"/>
        <v>#DIV/0!</v>
      </c>
      <c r="BZ20" s="83">
        <f t="shared" si="36"/>
        <v>0</v>
      </c>
      <c r="CA20" s="77">
        <f t="shared" si="16"/>
        <v>0</v>
      </c>
      <c r="CB20" s="77">
        <f t="shared" si="17"/>
        <v>0</v>
      </c>
      <c r="CC20" s="77">
        <f t="shared" si="18"/>
        <v>0</v>
      </c>
      <c r="CD20" s="77">
        <f t="shared" si="19"/>
        <v>0</v>
      </c>
      <c r="CE20" s="77">
        <f t="shared" si="35"/>
        <v>0</v>
      </c>
      <c r="CF20" s="77">
        <f t="shared" si="20"/>
        <v>0</v>
      </c>
      <c r="CG20" s="77">
        <f t="shared" si="21"/>
        <v>0</v>
      </c>
      <c r="CH20" s="77">
        <f t="shared" si="22"/>
        <v>0</v>
      </c>
      <c r="CI20" s="77">
        <f t="shared" si="23"/>
        <v>0</v>
      </c>
      <c r="CJ20" s="77">
        <f t="shared" si="24"/>
        <v>0</v>
      </c>
      <c r="CK20" s="77">
        <f t="shared" si="25"/>
        <v>0</v>
      </c>
      <c r="CL20" s="77">
        <f t="shared" si="26"/>
        <v>0</v>
      </c>
      <c r="CM20" s="77">
        <f t="shared" si="27"/>
        <v>0</v>
      </c>
      <c r="CN20" s="77">
        <f t="shared" si="28"/>
        <v>0</v>
      </c>
      <c r="CO20" s="77">
        <f t="shared" si="29"/>
        <v>0</v>
      </c>
      <c r="CP20" s="77">
        <f t="shared" si="30"/>
        <v>0</v>
      </c>
      <c r="CQ20" s="77">
        <f t="shared" si="31"/>
        <v>0</v>
      </c>
      <c r="CR20" s="77">
        <f t="shared" si="32"/>
        <v>0</v>
      </c>
      <c r="CS20" s="77">
        <f t="shared" si="33"/>
        <v>0</v>
      </c>
      <c r="CT20" s="78">
        <f t="shared" si="34"/>
        <v>0</v>
      </c>
      <c r="CU20" s="78">
        <f t="shared" si="0"/>
        <v>0</v>
      </c>
      <c r="CV20" s="78">
        <f t="shared" si="0"/>
        <v>0</v>
      </c>
      <c r="CW20" s="78">
        <f t="shared" si="0"/>
        <v>0</v>
      </c>
      <c r="CX20" s="78">
        <f t="shared" si="0"/>
        <v>0</v>
      </c>
    </row>
    <row r="21" spans="1:102" ht="14.25" thickBot="1">
      <c r="A21" s="24">
        <v>12</v>
      </c>
      <c r="B21" s="37"/>
      <c r="C21" s="16"/>
      <c r="D21" s="16"/>
      <c r="E21" s="16"/>
      <c r="F21" s="22"/>
      <c r="G21" s="103" t="e">
        <f t="shared" si="1"/>
        <v>#DIV/0!</v>
      </c>
      <c r="H21" s="17"/>
      <c r="I21" s="18"/>
      <c r="J21" s="18"/>
      <c r="K21" s="20"/>
      <c r="L21" s="86" t="e">
        <f t="shared" si="2"/>
        <v>#DIV/0!</v>
      </c>
      <c r="M21" s="11"/>
      <c r="N21" s="11"/>
      <c r="O21" s="11"/>
      <c r="P21" s="12"/>
      <c r="Q21" s="87" t="e">
        <f t="shared" si="3"/>
        <v>#DIV/0!</v>
      </c>
      <c r="R21" s="11"/>
      <c r="S21" s="11"/>
      <c r="T21" s="11"/>
      <c r="U21" s="12"/>
      <c r="V21" s="87" t="e">
        <f t="shared" si="4"/>
        <v>#DIV/0!</v>
      </c>
      <c r="W21" s="11"/>
      <c r="X21" s="11"/>
      <c r="Y21" s="11"/>
      <c r="Z21" s="12"/>
      <c r="AA21" s="87" t="e">
        <f t="shared" si="5"/>
        <v>#DIV/0!</v>
      </c>
      <c r="AB21" s="17"/>
      <c r="AC21" s="18"/>
      <c r="AD21" s="19"/>
      <c r="AE21" s="20"/>
      <c r="AF21" s="87" t="e">
        <f t="shared" si="6"/>
        <v>#DIV/0!</v>
      </c>
      <c r="AG21" s="17"/>
      <c r="AH21" s="14"/>
      <c r="AI21" s="20"/>
      <c r="AJ21" s="20"/>
      <c r="AK21" s="105" t="e">
        <f t="shared" si="7"/>
        <v>#DIV/0!</v>
      </c>
      <c r="AL21" s="15"/>
      <c r="AM21" s="15"/>
      <c r="AN21" s="16"/>
      <c r="AO21" s="22"/>
      <c r="AP21" s="88" t="e">
        <f t="shared" si="8"/>
        <v>#DIV/0!</v>
      </c>
      <c r="AQ21" s="14"/>
      <c r="AR21" s="22"/>
      <c r="AS21" s="22"/>
      <c r="AT21" s="22"/>
      <c r="AU21" s="88" t="e">
        <f t="shared" si="9"/>
        <v>#DIV/0!</v>
      </c>
      <c r="AV21" s="14"/>
      <c r="AW21" s="22"/>
      <c r="AX21" s="22"/>
      <c r="AY21" s="22"/>
      <c r="AZ21" s="89" t="e">
        <f t="shared" si="10"/>
        <v>#DIV/0!</v>
      </c>
      <c r="BA21" s="14"/>
      <c r="BB21" s="22"/>
      <c r="BC21" s="22"/>
      <c r="BD21" s="22"/>
      <c r="BE21" s="89" t="e">
        <f t="shared" si="11"/>
        <v>#DIV/0!</v>
      </c>
      <c r="BF21" s="15"/>
      <c r="BG21" s="16"/>
      <c r="BH21" s="16"/>
      <c r="BI21" s="22"/>
      <c r="BJ21" s="89" t="e">
        <f t="shared" si="12"/>
        <v>#DIV/0!</v>
      </c>
      <c r="BK21" s="15"/>
      <c r="BL21" s="16"/>
      <c r="BM21" s="14"/>
      <c r="BN21" s="22"/>
      <c r="BO21" s="88" t="e">
        <f t="shared" si="13"/>
        <v>#DIV/0!</v>
      </c>
      <c r="BP21" s="14"/>
      <c r="BQ21" s="16"/>
      <c r="BR21" s="16"/>
      <c r="BS21" s="22"/>
      <c r="BT21" s="88" t="e">
        <f t="shared" si="14"/>
        <v>#DIV/0!</v>
      </c>
      <c r="BU21" s="15"/>
      <c r="BV21" s="16"/>
      <c r="BW21" s="16"/>
      <c r="BX21" s="22"/>
      <c r="BY21" s="88" t="e">
        <f t="shared" si="15"/>
        <v>#DIV/0!</v>
      </c>
      <c r="BZ21" s="83">
        <f t="shared" si="36"/>
        <v>0</v>
      </c>
      <c r="CA21" s="77">
        <f t="shared" si="16"/>
        <v>0</v>
      </c>
      <c r="CB21" s="77">
        <f t="shared" si="17"/>
        <v>0</v>
      </c>
      <c r="CC21" s="77">
        <f t="shared" si="18"/>
        <v>0</v>
      </c>
      <c r="CD21" s="77">
        <f t="shared" si="19"/>
        <v>0</v>
      </c>
      <c r="CE21" s="77">
        <f t="shared" si="35"/>
        <v>0</v>
      </c>
      <c r="CF21" s="77">
        <f t="shared" si="20"/>
        <v>0</v>
      </c>
      <c r="CG21" s="77">
        <f t="shared" si="21"/>
        <v>0</v>
      </c>
      <c r="CH21" s="77">
        <f t="shared" si="22"/>
        <v>0</v>
      </c>
      <c r="CI21" s="77">
        <f t="shared" si="23"/>
        <v>0</v>
      </c>
      <c r="CJ21" s="77">
        <f t="shared" si="24"/>
        <v>0</v>
      </c>
      <c r="CK21" s="77">
        <f t="shared" si="25"/>
        <v>0</v>
      </c>
      <c r="CL21" s="77">
        <f t="shared" si="26"/>
        <v>0</v>
      </c>
      <c r="CM21" s="77">
        <f t="shared" si="27"/>
        <v>0</v>
      </c>
      <c r="CN21" s="77">
        <f t="shared" si="28"/>
        <v>0</v>
      </c>
      <c r="CO21" s="77">
        <f t="shared" si="29"/>
        <v>0</v>
      </c>
      <c r="CP21" s="77">
        <f t="shared" si="30"/>
        <v>0</v>
      </c>
      <c r="CQ21" s="77">
        <f t="shared" si="31"/>
        <v>0</v>
      </c>
      <c r="CR21" s="77">
        <f t="shared" si="32"/>
        <v>0</v>
      </c>
      <c r="CS21" s="77">
        <f t="shared" si="33"/>
        <v>0</v>
      </c>
      <c r="CT21" s="78">
        <f t="shared" si="34"/>
        <v>0</v>
      </c>
      <c r="CU21" s="78">
        <f t="shared" si="0"/>
        <v>0</v>
      </c>
      <c r="CV21" s="78">
        <f t="shared" si="0"/>
        <v>0</v>
      </c>
      <c r="CW21" s="78">
        <f t="shared" si="0"/>
        <v>0</v>
      </c>
      <c r="CX21" s="78">
        <f t="shared" si="0"/>
        <v>0</v>
      </c>
    </row>
    <row r="22" spans="1:102" ht="14.25" thickBot="1">
      <c r="A22" s="24">
        <v>13</v>
      </c>
      <c r="B22" s="37"/>
      <c r="C22" s="16"/>
      <c r="D22" s="16"/>
      <c r="E22" s="16"/>
      <c r="F22" s="22"/>
      <c r="G22" s="103" t="e">
        <f t="shared" si="1"/>
        <v>#DIV/0!</v>
      </c>
      <c r="H22" s="17"/>
      <c r="I22" s="18"/>
      <c r="J22" s="18"/>
      <c r="K22" s="20"/>
      <c r="L22" s="86" t="e">
        <f t="shared" si="2"/>
        <v>#DIV/0!</v>
      </c>
      <c r="M22" s="11"/>
      <c r="N22" s="11"/>
      <c r="O22" s="11"/>
      <c r="P22" s="12"/>
      <c r="Q22" s="87" t="e">
        <f t="shared" si="3"/>
        <v>#DIV/0!</v>
      </c>
      <c r="R22" s="11"/>
      <c r="S22" s="11"/>
      <c r="T22" s="11"/>
      <c r="U22" s="12"/>
      <c r="V22" s="87" t="e">
        <f t="shared" si="4"/>
        <v>#DIV/0!</v>
      </c>
      <c r="W22" s="11"/>
      <c r="X22" s="11"/>
      <c r="Y22" s="11"/>
      <c r="Z22" s="12"/>
      <c r="AA22" s="87" t="e">
        <f t="shared" si="5"/>
        <v>#DIV/0!</v>
      </c>
      <c r="AB22" s="17"/>
      <c r="AC22" s="18"/>
      <c r="AD22" s="19"/>
      <c r="AE22" s="20"/>
      <c r="AF22" s="87" t="e">
        <f t="shared" si="6"/>
        <v>#DIV/0!</v>
      </c>
      <c r="AG22" s="17"/>
      <c r="AH22" s="14"/>
      <c r="AI22" s="20"/>
      <c r="AJ22" s="20"/>
      <c r="AK22" s="105" t="e">
        <f t="shared" si="7"/>
        <v>#DIV/0!</v>
      </c>
      <c r="AL22" s="15"/>
      <c r="AM22" s="15"/>
      <c r="AN22" s="16"/>
      <c r="AO22" s="22"/>
      <c r="AP22" s="88" t="e">
        <f t="shared" si="8"/>
        <v>#DIV/0!</v>
      </c>
      <c r="AQ22" s="14"/>
      <c r="AR22" s="22"/>
      <c r="AS22" s="22"/>
      <c r="AT22" s="22"/>
      <c r="AU22" s="88" t="e">
        <f t="shared" si="9"/>
        <v>#DIV/0!</v>
      </c>
      <c r="AV22" s="14"/>
      <c r="AW22" s="22"/>
      <c r="AX22" s="22"/>
      <c r="AY22" s="22"/>
      <c r="AZ22" s="89" t="e">
        <f t="shared" si="10"/>
        <v>#DIV/0!</v>
      </c>
      <c r="BA22" s="14"/>
      <c r="BB22" s="22"/>
      <c r="BC22" s="22"/>
      <c r="BD22" s="22"/>
      <c r="BE22" s="89" t="e">
        <f t="shared" si="11"/>
        <v>#DIV/0!</v>
      </c>
      <c r="BF22" s="15"/>
      <c r="BG22" s="16"/>
      <c r="BH22" s="16"/>
      <c r="BI22" s="22"/>
      <c r="BJ22" s="89" t="e">
        <f t="shared" si="12"/>
        <v>#DIV/0!</v>
      </c>
      <c r="BK22" s="15"/>
      <c r="BL22" s="16"/>
      <c r="BM22" s="16"/>
      <c r="BN22" s="22"/>
      <c r="BO22" s="88" t="e">
        <f t="shared" si="13"/>
        <v>#DIV/0!</v>
      </c>
      <c r="BP22" s="15"/>
      <c r="BQ22" s="16"/>
      <c r="BR22" s="16"/>
      <c r="BS22" s="22"/>
      <c r="BT22" s="88" t="e">
        <f t="shared" si="14"/>
        <v>#DIV/0!</v>
      </c>
      <c r="BU22" s="15"/>
      <c r="BV22" s="16"/>
      <c r="BW22" s="16"/>
      <c r="BX22" s="14"/>
      <c r="BY22" s="88" t="e">
        <f t="shared" si="15"/>
        <v>#DIV/0!</v>
      </c>
      <c r="BZ22" s="83">
        <f t="shared" si="36"/>
        <v>0</v>
      </c>
      <c r="CA22" s="77">
        <f t="shared" si="16"/>
        <v>0</v>
      </c>
      <c r="CB22" s="77">
        <f t="shared" si="17"/>
        <v>0</v>
      </c>
      <c r="CC22" s="77">
        <f t="shared" si="18"/>
        <v>0</v>
      </c>
      <c r="CD22" s="77">
        <f t="shared" si="19"/>
        <v>0</v>
      </c>
      <c r="CE22" s="77">
        <f t="shared" si="35"/>
        <v>0</v>
      </c>
      <c r="CF22" s="77">
        <f t="shared" si="20"/>
        <v>0</v>
      </c>
      <c r="CG22" s="77">
        <f t="shared" si="21"/>
        <v>0</v>
      </c>
      <c r="CH22" s="77">
        <f t="shared" si="22"/>
        <v>0</v>
      </c>
      <c r="CI22" s="77">
        <f t="shared" si="23"/>
        <v>0</v>
      </c>
      <c r="CJ22" s="77">
        <f t="shared" si="24"/>
        <v>0</v>
      </c>
      <c r="CK22" s="77">
        <f t="shared" si="25"/>
        <v>0</v>
      </c>
      <c r="CL22" s="77">
        <f t="shared" si="26"/>
        <v>0</v>
      </c>
      <c r="CM22" s="77">
        <f t="shared" si="27"/>
        <v>0</v>
      </c>
      <c r="CN22" s="77">
        <f t="shared" si="28"/>
        <v>0</v>
      </c>
      <c r="CO22" s="77">
        <f t="shared" si="29"/>
        <v>0</v>
      </c>
      <c r="CP22" s="77">
        <f t="shared" si="30"/>
        <v>0</v>
      </c>
      <c r="CQ22" s="77">
        <f t="shared" si="31"/>
        <v>0</v>
      </c>
      <c r="CR22" s="77">
        <f t="shared" si="32"/>
        <v>0</v>
      </c>
      <c r="CS22" s="77">
        <f t="shared" si="33"/>
        <v>0</v>
      </c>
      <c r="CT22" s="78">
        <f t="shared" si="34"/>
        <v>0</v>
      </c>
      <c r="CU22" s="78">
        <f t="shared" si="0"/>
        <v>0</v>
      </c>
      <c r="CV22" s="78">
        <f t="shared" si="0"/>
        <v>0</v>
      </c>
      <c r="CW22" s="78">
        <f t="shared" si="0"/>
        <v>0</v>
      </c>
      <c r="CX22" s="78">
        <f t="shared" si="0"/>
        <v>0</v>
      </c>
    </row>
    <row r="23" spans="1:102" ht="14.25" thickBot="1">
      <c r="A23" s="24">
        <v>14</v>
      </c>
      <c r="B23" s="37"/>
      <c r="C23" s="16"/>
      <c r="D23" s="16"/>
      <c r="E23" s="16"/>
      <c r="F23" s="22"/>
      <c r="G23" s="103" t="e">
        <f t="shared" si="1"/>
        <v>#DIV/0!</v>
      </c>
      <c r="H23" s="17"/>
      <c r="I23" s="18"/>
      <c r="J23" s="18"/>
      <c r="K23" s="20"/>
      <c r="L23" s="86" t="e">
        <f t="shared" si="2"/>
        <v>#DIV/0!</v>
      </c>
      <c r="M23" s="11"/>
      <c r="N23" s="11"/>
      <c r="O23" s="11"/>
      <c r="P23" s="12"/>
      <c r="Q23" s="87" t="e">
        <f t="shared" si="3"/>
        <v>#DIV/0!</v>
      </c>
      <c r="R23" s="11"/>
      <c r="S23" s="11"/>
      <c r="T23" s="11"/>
      <c r="U23" s="12"/>
      <c r="V23" s="87" t="e">
        <f t="shared" si="4"/>
        <v>#DIV/0!</v>
      </c>
      <c r="W23" s="11"/>
      <c r="X23" s="11"/>
      <c r="Y23" s="11"/>
      <c r="Z23" s="12"/>
      <c r="AA23" s="87" t="e">
        <f t="shared" si="5"/>
        <v>#DIV/0!</v>
      </c>
      <c r="AB23" s="17"/>
      <c r="AC23" s="18"/>
      <c r="AD23" s="19"/>
      <c r="AE23" s="20"/>
      <c r="AF23" s="87" t="e">
        <f t="shared" si="6"/>
        <v>#DIV/0!</v>
      </c>
      <c r="AG23" s="17"/>
      <c r="AH23" s="14"/>
      <c r="AI23" s="20"/>
      <c r="AJ23" s="20"/>
      <c r="AK23" s="105" t="e">
        <f t="shared" si="7"/>
        <v>#DIV/0!</v>
      </c>
      <c r="AL23" s="15"/>
      <c r="AM23" s="15"/>
      <c r="AN23" s="16"/>
      <c r="AO23" s="22"/>
      <c r="AP23" s="88" t="e">
        <f t="shared" si="8"/>
        <v>#DIV/0!</v>
      </c>
      <c r="AQ23" s="14"/>
      <c r="AR23" s="22"/>
      <c r="AS23" s="22"/>
      <c r="AT23" s="22"/>
      <c r="AU23" s="88" t="e">
        <f t="shared" si="9"/>
        <v>#DIV/0!</v>
      </c>
      <c r="AV23" s="14"/>
      <c r="AW23" s="22"/>
      <c r="AX23" s="22"/>
      <c r="AY23" s="22"/>
      <c r="AZ23" s="89" t="e">
        <f t="shared" si="10"/>
        <v>#DIV/0!</v>
      </c>
      <c r="BA23" s="14"/>
      <c r="BB23" s="22"/>
      <c r="BC23" s="22"/>
      <c r="BD23" s="22"/>
      <c r="BE23" s="89" t="e">
        <f t="shared" si="11"/>
        <v>#DIV/0!</v>
      </c>
      <c r="BF23" s="15"/>
      <c r="BG23" s="16"/>
      <c r="BH23" s="16"/>
      <c r="BI23" s="22"/>
      <c r="BJ23" s="89" t="e">
        <f t="shared" si="12"/>
        <v>#DIV/0!</v>
      </c>
      <c r="BK23" s="15"/>
      <c r="BL23" s="16"/>
      <c r="BM23" s="16"/>
      <c r="BN23" s="22"/>
      <c r="BO23" s="88" t="e">
        <f t="shared" si="13"/>
        <v>#DIV/0!</v>
      </c>
      <c r="BP23" s="15"/>
      <c r="BQ23" s="16"/>
      <c r="BR23" s="16"/>
      <c r="BS23" s="22"/>
      <c r="BT23" s="88" t="e">
        <f t="shared" si="14"/>
        <v>#DIV/0!</v>
      </c>
      <c r="BU23" s="15"/>
      <c r="BV23" s="16"/>
      <c r="BW23" s="16"/>
      <c r="BX23" s="14"/>
      <c r="BY23" s="88" t="e">
        <f t="shared" si="15"/>
        <v>#DIV/0!</v>
      </c>
      <c r="BZ23" s="83">
        <f t="shared" si="36"/>
        <v>0</v>
      </c>
      <c r="CA23" s="77">
        <f t="shared" si="16"/>
        <v>0</v>
      </c>
      <c r="CB23" s="77">
        <f t="shared" si="17"/>
        <v>0</v>
      </c>
      <c r="CC23" s="77">
        <f t="shared" si="18"/>
        <v>0</v>
      </c>
      <c r="CD23" s="77">
        <f t="shared" si="19"/>
        <v>0</v>
      </c>
      <c r="CE23" s="77">
        <f t="shared" si="35"/>
        <v>0</v>
      </c>
      <c r="CF23" s="77">
        <f t="shared" si="20"/>
        <v>0</v>
      </c>
      <c r="CG23" s="77">
        <f t="shared" si="21"/>
        <v>0</v>
      </c>
      <c r="CH23" s="77">
        <f t="shared" si="22"/>
        <v>0</v>
      </c>
      <c r="CI23" s="77">
        <f t="shared" si="23"/>
        <v>0</v>
      </c>
      <c r="CJ23" s="77">
        <f t="shared" si="24"/>
        <v>0</v>
      </c>
      <c r="CK23" s="77">
        <f t="shared" si="25"/>
        <v>0</v>
      </c>
      <c r="CL23" s="77">
        <f t="shared" si="26"/>
        <v>0</v>
      </c>
      <c r="CM23" s="77">
        <f t="shared" si="27"/>
        <v>0</v>
      </c>
      <c r="CN23" s="77">
        <f t="shared" si="28"/>
        <v>0</v>
      </c>
      <c r="CO23" s="77">
        <f t="shared" si="29"/>
        <v>0</v>
      </c>
      <c r="CP23" s="77">
        <f t="shared" si="30"/>
        <v>0</v>
      </c>
      <c r="CQ23" s="77">
        <f t="shared" si="31"/>
        <v>0</v>
      </c>
      <c r="CR23" s="77">
        <f t="shared" si="32"/>
        <v>0</v>
      </c>
      <c r="CS23" s="77">
        <f t="shared" si="33"/>
        <v>0</v>
      </c>
      <c r="CT23" s="78">
        <f t="shared" si="34"/>
        <v>0</v>
      </c>
      <c r="CU23" s="78">
        <f t="shared" si="0"/>
        <v>0</v>
      </c>
      <c r="CV23" s="78">
        <f t="shared" si="0"/>
        <v>0</v>
      </c>
      <c r="CW23" s="78">
        <f t="shared" si="0"/>
        <v>0</v>
      </c>
      <c r="CX23" s="78">
        <f t="shared" si="0"/>
        <v>0</v>
      </c>
    </row>
    <row r="24" spans="1:102" ht="14.25" thickBot="1">
      <c r="A24" s="24">
        <v>15</v>
      </c>
      <c r="B24" s="37"/>
      <c r="C24" s="16"/>
      <c r="D24" s="16"/>
      <c r="E24" s="16"/>
      <c r="F24" s="22"/>
      <c r="G24" s="103" t="e">
        <f t="shared" si="1"/>
        <v>#DIV/0!</v>
      </c>
      <c r="H24" s="17"/>
      <c r="I24" s="18"/>
      <c r="J24" s="18"/>
      <c r="K24" s="20"/>
      <c r="L24" s="86" t="e">
        <f t="shared" si="2"/>
        <v>#DIV/0!</v>
      </c>
      <c r="M24" s="11"/>
      <c r="N24" s="11"/>
      <c r="O24" s="11"/>
      <c r="P24" s="12"/>
      <c r="Q24" s="87" t="e">
        <f t="shared" si="3"/>
        <v>#DIV/0!</v>
      </c>
      <c r="R24" s="11"/>
      <c r="S24" s="11"/>
      <c r="T24" s="11"/>
      <c r="U24" s="12"/>
      <c r="V24" s="87" t="e">
        <f t="shared" si="4"/>
        <v>#DIV/0!</v>
      </c>
      <c r="W24" s="11"/>
      <c r="X24" s="11"/>
      <c r="Y24" s="11"/>
      <c r="Z24" s="12"/>
      <c r="AA24" s="87" t="e">
        <f t="shared" si="5"/>
        <v>#DIV/0!</v>
      </c>
      <c r="AB24" s="17"/>
      <c r="AC24" s="18"/>
      <c r="AD24" s="19"/>
      <c r="AE24" s="20"/>
      <c r="AF24" s="87" t="e">
        <f t="shared" si="6"/>
        <v>#DIV/0!</v>
      </c>
      <c r="AG24" s="17"/>
      <c r="AH24" s="14"/>
      <c r="AI24" s="20"/>
      <c r="AJ24" s="20"/>
      <c r="AK24" s="105" t="e">
        <f t="shared" si="7"/>
        <v>#DIV/0!</v>
      </c>
      <c r="AL24" s="15"/>
      <c r="AM24" s="15"/>
      <c r="AN24" s="16"/>
      <c r="AO24" s="22"/>
      <c r="AP24" s="88" t="e">
        <f t="shared" si="8"/>
        <v>#DIV/0!</v>
      </c>
      <c r="AQ24" s="14"/>
      <c r="AR24" s="22"/>
      <c r="AS24" s="22"/>
      <c r="AT24" s="22"/>
      <c r="AU24" s="88" t="e">
        <f t="shared" si="9"/>
        <v>#DIV/0!</v>
      </c>
      <c r="AV24" s="14"/>
      <c r="AW24" s="22"/>
      <c r="AX24" s="22"/>
      <c r="AY24" s="22"/>
      <c r="AZ24" s="89" t="e">
        <f t="shared" si="10"/>
        <v>#DIV/0!</v>
      </c>
      <c r="BA24" s="14"/>
      <c r="BB24" s="22"/>
      <c r="BC24" s="22"/>
      <c r="BD24" s="22"/>
      <c r="BE24" s="89" t="e">
        <f t="shared" si="11"/>
        <v>#DIV/0!</v>
      </c>
      <c r="BF24" s="15"/>
      <c r="BG24" s="16"/>
      <c r="BH24" s="16"/>
      <c r="BI24" s="22"/>
      <c r="BJ24" s="89" t="e">
        <f t="shared" si="12"/>
        <v>#DIV/0!</v>
      </c>
      <c r="BK24" s="15"/>
      <c r="BL24" s="16"/>
      <c r="BM24" s="16"/>
      <c r="BN24" s="22"/>
      <c r="BO24" s="88" t="e">
        <f t="shared" si="13"/>
        <v>#DIV/0!</v>
      </c>
      <c r="BP24" s="15"/>
      <c r="BQ24" s="16"/>
      <c r="BR24" s="16"/>
      <c r="BS24" s="22"/>
      <c r="BT24" s="88" t="e">
        <f t="shared" si="14"/>
        <v>#DIV/0!</v>
      </c>
      <c r="BU24" s="15"/>
      <c r="BV24" s="16"/>
      <c r="BW24" s="16"/>
      <c r="BX24" s="14"/>
      <c r="BY24" s="88" t="e">
        <f t="shared" si="15"/>
        <v>#DIV/0!</v>
      </c>
      <c r="BZ24" s="83">
        <f t="shared" si="36"/>
        <v>0</v>
      </c>
      <c r="CA24" s="77">
        <f t="shared" si="16"/>
        <v>0</v>
      </c>
      <c r="CB24" s="77">
        <f t="shared" si="17"/>
        <v>0</v>
      </c>
      <c r="CC24" s="77">
        <f t="shared" si="18"/>
        <v>0</v>
      </c>
      <c r="CD24" s="77">
        <f t="shared" si="19"/>
        <v>0</v>
      </c>
      <c r="CE24" s="77">
        <f t="shared" si="35"/>
        <v>0</v>
      </c>
      <c r="CF24" s="77">
        <f t="shared" si="20"/>
        <v>0</v>
      </c>
      <c r="CG24" s="77">
        <f t="shared" si="21"/>
        <v>0</v>
      </c>
      <c r="CH24" s="77">
        <f t="shared" si="22"/>
        <v>0</v>
      </c>
      <c r="CI24" s="77">
        <f t="shared" si="23"/>
        <v>0</v>
      </c>
      <c r="CJ24" s="77">
        <f t="shared" si="24"/>
        <v>0</v>
      </c>
      <c r="CK24" s="77">
        <f t="shared" si="25"/>
        <v>0</v>
      </c>
      <c r="CL24" s="77">
        <f t="shared" si="26"/>
        <v>0</v>
      </c>
      <c r="CM24" s="77">
        <f t="shared" si="27"/>
        <v>0</v>
      </c>
      <c r="CN24" s="77">
        <f t="shared" si="28"/>
        <v>0</v>
      </c>
      <c r="CO24" s="77">
        <f t="shared" si="29"/>
        <v>0</v>
      </c>
      <c r="CP24" s="77">
        <f t="shared" si="30"/>
        <v>0</v>
      </c>
      <c r="CQ24" s="77">
        <f t="shared" si="31"/>
        <v>0</v>
      </c>
      <c r="CR24" s="77">
        <f t="shared" si="32"/>
        <v>0</v>
      </c>
      <c r="CS24" s="77">
        <f t="shared" si="33"/>
        <v>0</v>
      </c>
      <c r="CT24" s="78">
        <f t="shared" si="34"/>
        <v>0</v>
      </c>
      <c r="CU24" s="78">
        <f t="shared" si="0"/>
        <v>0</v>
      </c>
      <c r="CV24" s="78">
        <f t="shared" si="0"/>
        <v>0</v>
      </c>
      <c r="CW24" s="78">
        <f t="shared" si="0"/>
        <v>0</v>
      </c>
      <c r="CX24" s="78">
        <f t="shared" si="0"/>
        <v>0</v>
      </c>
    </row>
    <row r="25" spans="1:102" ht="14.25" thickBot="1">
      <c r="A25" s="24">
        <v>16</v>
      </c>
      <c r="B25" s="37"/>
      <c r="C25" s="16"/>
      <c r="D25" s="16"/>
      <c r="E25" s="16"/>
      <c r="F25" s="22"/>
      <c r="G25" s="103" t="e">
        <f t="shared" si="1"/>
        <v>#DIV/0!</v>
      </c>
      <c r="H25" s="17"/>
      <c r="I25" s="18"/>
      <c r="J25" s="18"/>
      <c r="K25" s="20"/>
      <c r="L25" s="86" t="e">
        <f t="shared" si="2"/>
        <v>#DIV/0!</v>
      </c>
      <c r="M25" s="11"/>
      <c r="N25" s="11"/>
      <c r="O25" s="11"/>
      <c r="P25" s="12"/>
      <c r="Q25" s="87" t="e">
        <f t="shared" si="3"/>
        <v>#DIV/0!</v>
      </c>
      <c r="R25" s="11"/>
      <c r="S25" s="11"/>
      <c r="T25" s="11"/>
      <c r="U25" s="12"/>
      <c r="V25" s="87" t="e">
        <f t="shared" si="4"/>
        <v>#DIV/0!</v>
      </c>
      <c r="W25" s="11"/>
      <c r="X25" s="11"/>
      <c r="Y25" s="11"/>
      <c r="Z25" s="12"/>
      <c r="AA25" s="87" t="e">
        <f t="shared" si="5"/>
        <v>#DIV/0!</v>
      </c>
      <c r="AB25" s="17"/>
      <c r="AC25" s="18"/>
      <c r="AD25" s="19"/>
      <c r="AE25" s="20"/>
      <c r="AF25" s="87" t="e">
        <f t="shared" si="6"/>
        <v>#DIV/0!</v>
      </c>
      <c r="AG25" s="17"/>
      <c r="AH25" s="14"/>
      <c r="AI25" s="20"/>
      <c r="AJ25" s="20"/>
      <c r="AK25" s="105" t="e">
        <f t="shared" si="7"/>
        <v>#DIV/0!</v>
      </c>
      <c r="AL25" s="15"/>
      <c r="AM25" s="15"/>
      <c r="AN25" s="16"/>
      <c r="AO25" s="22"/>
      <c r="AP25" s="88" t="e">
        <f t="shared" si="8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10"/>
        <v>#DIV/0!</v>
      </c>
      <c r="BA25" s="14"/>
      <c r="BB25" s="22"/>
      <c r="BC25" s="22"/>
      <c r="BD25" s="22"/>
      <c r="BE25" s="89" t="e">
        <f t="shared" si="11"/>
        <v>#DIV/0!</v>
      </c>
      <c r="BF25" s="15"/>
      <c r="BG25" s="16"/>
      <c r="BH25" s="16"/>
      <c r="BI25" s="22"/>
      <c r="BJ25" s="89" t="e">
        <f t="shared" si="12"/>
        <v>#DIV/0!</v>
      </c>
      <c r="BK25" s="15"/>
      <c r="BL25" s="16"/>
      <c r="BM25" s="16"/>
      <c r="BN25" s="22"/>
      <c r="BO25" s="88" t="e">
        <f t="shared" si="13"/>
        <v>#DIV/0!</v>
      </c>
      <c r="BP25" s="15"/>
      <c r="BQ25" s="16"/>
      <c r="BR25" s="16"/>
      <c r="BS25" s="22"/>
      <c r="BT25" s="88" t="e">
        <f t="shared" si="14"/>
        <v>#DIV/0!</v>
      </c>
      <c r="BU25" s="15"/>
      <c r="BV25" s="16"/>
      <c r="BW25" s="16"/>
      <c r="BX25" s="14"/>
      <c r="BY25" s="88" t="e">
        <f t="shared" si="15"/>
        <v>#DIV/0!</v>
      </c>
      <c r="BZ25" s="83">
        <f>COUNTIFS(C25:BY25,5,$C$9:$BY$9,"I четверть")</f>
        <v>0</v>
      </c>
      <c r="CA25" s="77">
        <f t="shared" si="16"/>
        <v>0</v>
      </c>
      <c r="CB25" s="77">
        <f t="shared" si="17"/>
        <v>0</v>
      </c>
      <c r="CC25" s="77">
        <f>COUNTIFS(C25:BY25,5,$C$9:$BY$9,"IV четверть")</f>
        <v>0</v>
      </c>
      <c r="CD25" s="77">
        <f t="shared" si="19"/>
        <v>0</v>
      </c>
      <c r="CE25" s="77">
        <f t="shared" si="35"/>
        <v>0</v>
      </c>
      <c r="CF25" s="77">
        <f t="shared" si="20"/>
        <v>0</v>
      </c>
      <c r="CG25" s="77">
        <f t="shared" si="21"/>
        <v>0</v>
      </c>
      <c r="CH25" s="77">
        <f t="shared" si="22"/>
        <v>0</v>
      </c>
      <c r="CI25" s="77">
        <f t="shared" si="23"/>
        <v>0</v>
      </c>
      <c r="CJ25" s="77">
        <f t="shared" si="24"/>
        <v>0</v>
      </c>
      <c r="CK25" s="77">
        <f t="shared" si="25"/>
        <v>0</v>
      </c>
      <c r="CL25" s="77">
        <f t="shared" si="26"/>
        <v>0</v>
      </c>
      <c r="CM25" s="77">
        <f t="shared" si="27"/>
        <v>0</v>
      </c>
      <c r="CN25" s="77">
        <f t="shared" si="28"/>
        <v>0</v>
      </c>
      <c r="CO25" s="77">
        <f>COUNTIFS(C25:BY25,2,$C$9:$BY$9,"I четверть")</f>
        <v>0</v>
      </c>
      <c r="CP25" s="77">
        <f t="shared" si="30"/>
        <v>0</v>
      </c>
      <c r="CQ25" s="77">
        <f t="shared" si="31"/>
        <v>0</v>
      </c>
      <c r="CR25" s="77">
        <f t="shared" si="32"/>
        <v>0</v>
      </c>
      <c r="CS25" s="77">
        <f t="shared" si="33"/>
        <v>0</v>
      </c>
      <c r="CT25" s="78">
        <f t="shared" si="34"/>
        <v>0</v>
      </c>
      <c r="CU25" s="78">
        <f t="shared" si="0"/>
        <v>0</v>
      </c>
      <c r="CV25" s="78">
        <f t="shared" si="0"/>
        <v>0</v>
      </c>
      <c r="CW25" s="78">
        <f t="shared" si="0"/>
        <v>0</v>
      </c>
      <c r="CX25" s="78">
        <f t="shared" si="0"/>
        <v>0</v>
      </c>
    </row>
    <row r="26" spans="1:102" ht="14.25" thickBot="1">
      <c r="A26" s="4">
        <v>17</v>
      </c>
      <c r="B26" s="37"/>
      <c r="C26" s="21"/>
      <c r="D26" s="21"/>
      <c r="E26" s="21"/>
      <c r="F26" s="21"/>
      <c r="G26" s="103" t="e">
        <f t="shared" si="1"/>
        <v>#DIV/0!</v>
      </c>
      <c r="H26" s="18"/>
      <c r="I26" s="18"/>
      <c r="J26" s="18"/>
      <c r="K26" s="18"/>
      <c r="L26" s="86" t="e">
        <f t="shared" si="2"/>
        <v>#DIV/0!</v>
      </c>
      <c r="M26" s="11"/>
      <c r="N26" s="11"/>
      <c r="O26" s="11"/>
      <c r="P26" s="11"/>
      <c r="Q26" s="87" t="e">
        <f t="shared" si="3"/>
        <v>#DIV/0!</v>
      </c>
      <c r="R26" s="11"/>
      <c r="S26" s="11"/>
      <c r="T26" s="11"/>
      <c r="U26" s="11"/>
      <c r="V26" s="87" t="e">
        <f t="shared" si="4"/>
        <v>#DIV/0!</v>
      </c>
      <c r="W26" s="11"/>
      <c r="X26" s="11"/>
      <c r="Y26" s="11"/>
      <c r="Z26" s="11"/>
      <c r="AA26" s="87" t="e">
        <f t="shared" si="5"/>
        <v>#DIV/0!</v>
      </c>
      <c r="AB26" s="17"/>
      <c r="AC26" s="18"/>
      <c r="AD26" s="19"/>
      <c r="AE26" s="20"/>
      <c r="AF26" s="87" t="e">
        <f t="shared" si="6"/>
        <v>#DIV/0!</v>
      </c>
      <c r="AG26" s="18"/>
      <c r="AH26" s="14"/>
      <c r="AI26" s="20"/>
      <c r="AJ26" s="18"/>
      <c r="AK26" s="105" t="e">
        <f t="shared" si="7"/>
        <v>#DIV/0!</v>
      </c>
      <c r="AL26" s="15"/>
      <c r="AM26" s="15"/>
      <c r="AN26" s="16"/>
      <c r="AO26" s="16"/>
      <c r="AP26" s="88" t="e">
        <f t="shared" si="8"/>
        <v>#DIV/0!</v>
      </c>
      <c r="AQ26" s="22"/>
      <c r="AR26" s="22"/>
      <c r="AS26" s="22"/>
      <c r="AT26" s="22"/>
      <c r="AU26" s="88" t="e">
        <f t="shared" ref="AU26:AU28" si="37">AVERAGE(AQ26:AT26)</f>
        <v>#DIV/0!</v>
      </c>
      <c r="AV26" s="22"/>
      <c r="AW26" s="22"/>
      <c r="AX26" s="22"/>
      <c r="AY26" s="22"/>
      <c r="AZ26" s="89" t="e">
        <f t="shared" si="10"/>
        <v>#DIV/0!</v>
      </c>
      <c r="BA26" s="22"/>
      <c r="BB26" s="22"/>
      <c r="BC26" s="22"/>
      <c r="BD26" s="22"/>
      <c r="BE26" s="89" t="e">
        <f t="shared" si="11"/>
        <v>#DIV/0!</v>
      </c>
      <c r="BF26" s="16"/>
      <c r="BG26" s="16"/>
      <c r="BH26" s="16"/>
      <c r="BI26" s="16"/>
      <c r="BJ26" s="89" t="e">
        <f t="shared" si="12"/>
        <v>#DIV/0!</v>
      </c>
      <c r="BK26" s="16"/>
      <c r="BL26" s="16"/>
      <c r="BM26" s="16"/>
      <c r="BN26" s="16"/>
      <c r="BO26" s="88" t="e">
        <f t="shared" si="13"/>
        <v>#DIV/0!</v>
      </c>
      <c r="BP26" s="16"/>
      <c r="BQ26" s="16"/>
      <c r="BR26" s="16"/>
      <c r="BS26" s="16"/>
      <c r="BT26" s="88" t="e">
        <f t="shared" si="14"/>
        <v>#DIV/0!</v>
      </c>
      <c r="BU26" s="16"/>
      <c r="BV26" s="16"/>
      <c r="BW26" s="16"/>
      <c r="BX26" s="14"/>
      <c r="BY26" s="88" t="e">
        <f t="shared" si="15"/>
        <v>#DIV/0!</v>
      </c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ht="14.25" thickBot="1">
      <c r="A27" s="5">
        <v>18</v>
      </c>
      <c r="B27" s="37"/>
      <c r="C27" s="21"/>
      <c r="D27" s="21"/>
      <c r="E27" s="21"/>
      <c r="F27" s="21"/>
      <c r="G27" s="103" t="e">
        <f t="shared" si="1"/>
        <v>#DIV/0!</v>
      </c>
      <c r="H27" s="18"/>
      <c r="I27" s="18"/>
      <c r="J27" s="18"/>
      <c r="K27" s="18"/>
      <c r="L27" s="86" t="e">
        <f t="shared" si="2"/>
        <v>#DIV/0!</v>
      </c>
      <c r="M27" s="11"/>
      <c r="N27" s="11"/>
      <c r="O27" s="11"/>
      <c r="P27" s="11"/>
      <c r="Q27" s="87" t="e">
        <f t="shared" si="3"/>
        <v>#DIV/0!</v>
      </c>
      <c r="R27" s="11"/>
      <c r="S27" s="11"/>
      <c r="T27" s="11"/>
      <c r="U27" s="11"/>
      <c r="V27" s="87" t="e">
        <f t="shared" si="4"/>
        <v>#DIV/0!</v>
      </c>
      <c r="W27" s="11"/>
      <c r="X27" s="11"/>
      <c r="Y27" s="11"/>
      <c r="Z27" s="11"/>
      <c r="AA27" s="87" t="e">
        <f t="shared" si="5"/>
        <v>#DIV/0!</v>
      </c>
      <c r="AB27" s="17"/>
      <c r="AC27" s="18"/>
      <c r="AD27" s="19"/>
      <c r="AE27" s="20"/>
      <c r="AF27" s="87" t="e">
        <f t="shared" si="6"/>
        <v>#DIV/0!</v>
      </c>
      <c r="AG27" s="18"/>
      <c r="AH27" s="14"/>
      <c r="AI27" s="20"/>
      <c r="AJ27" s="18"/>
      <c r="AK27" s="105" t="e">
        <f t="shared" si="7"/>
        <v>#DIV/0!</v>
      </c>
      <c r="AL27" s="15"/>
      <c r="AM27" s="15"/>
      <c r="AN27" s="16"/>
      <c r="AO27" s="16"/>
      <c r="AP27" s="88" t="e">
        <f t="shared" si="8"/>
        <v>#DIV/0!</v>
      </c>
      <c r="AQ27" s="22"/>
      <c r="AR27" s="22"/>
      <c r="AS27" s="22"/>
      <c r="AT27" s="22"/>
      <c r="AU27" s="88" t="e">
        <f t="shared" si="37"/>
        <v>#DIV/0!</v>
      </c>
      <c r="AV27" s="22"/>
      <c r="AW27" s="22"/>
      <c r="AX27" s="22"/>
      <c r="AY27" s="22"/>
      <c r="AZ27" s="89" t="e">
        <f t="shared" si="10"/>
        <v>#DIV/0!</v>
      </c>
      <c r="BA27" s="22"/>
      <c r="BB27" s="22"/>
      <c r="BC27" s="22"/>
      <c r="BD27" s="22"/>
      <c r="BE27" s="89" t="e">
        <f t="shared" si="11"/>
        <v>#DIV/0!</v>
      </c>
      <c r="BF27" s="16"/>
      <c r="BG27" s="16"/>
      <c r="BH27" s="16"/>
      <c r="BI27" s="16"/>
      <c r="BJ27" s="89" t="e">
        <f t="shared" si="12"/>
        <v>#DIV/0!</v>
      </c>
      <c r="BK27" s="16"/>
      <c r="BL27" s="16"/>
      <c r="BM27" s="16"/>
      <c r="BN27" s="16"/>
      <c r="BO27" s="88" t="e">
        <f t="shared" si="13"/>
        <v>#DIV/0!</v>
      </c>
      <c r="BP27" s="16"/>
      <c r="BQ27" s="16"/>
      <c r="BR27" s="16"/>
      <c r="BS27" s="16"/>
      <c r="BT27" s="88" t="e">
        <f t="shared" si="14"/>
        <v>#DIV/0!</v>
      </c>
      <c r="BU27" s="16"/>
      <c r="BV27" s="16"/>
      <c r="BW27" s="16"/>
      <c r="BX27" s="14"/>
      <c r="BY27" s="88" t="e">
        <f t="shared" si="15"/>
        <v>#DIV/0!</v>
      </c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ht="14.25" thickBot="1">
      <c r="A28" s="4">
        <v>19</v>
      </c>
      <c r="B28" s="37"/>
      <c r="C28" s="21"/>
      <c r="D28" s="21"/>
      <c r="E28" s="21"/>
      <c r="F28" s="21"/>
      <c r="G28" s="103" t="e">
        <f t="shared" si="1"/>
        <v>#DIV/0!</v>
      </c>
      <c r="H28" s="18"/>
      <c r="I28" s="18"/>
      <c r="J28" s="18"/>
      <c r="K28" s="18"/>
      <c r="L28" s="86" t="e">
        <f t="shared" si="2"/>
        <v>#DIV/0!</v>
      </c>
      <c r="M28" s="17"/>
      <c r="N28" s="17"/>
      <c r="O28" s="17"/>
      <c r="P28" s="17"/>
      <c r="Q28" s="87" t="e">
        <f t="shared" si="3"/>
        <v>#DIV/0!</v>
      </c>
      <c r="R28" s="17"/>
      <c r="S28" s="17"/>
      <c r="T28" s="17"/>
      <c r="U28" s="17"/>
      <c r="V28" s="87" t="e">
        <f t="shared" si="4"/>
        <v>#DIV/0!</v>
      </c>
      <c r="W28" s="17"/>
      <c r="X28" s="17"/>
      <c r="Y28" s="17"/>
      <c r="Z28" s="17"/>
      <c r="AA28" s="87" t="e">
        <f t="shared" si="5"/>
        <v>#DIV/0!</v>
      </c>
      <c r="AB28" s="17"/>
      <c r="AC28" s="18"/>
      <c r="AD28" s="19"/>
      <c r="AE28" s="20"/>
      <c r="AF28" s="87" t="e">
        <f t="shared" si="6"/>
        <v>#DIV/0!</v>
      </c>
      <c r="AG28" s="18"/>
      <c r="AH28" s="14"/>
      <c r="AI28" s="20"/>
      <c r="AJ28" s="18"/>
      <c r="AK28" s="105" t="e">
        <f t="shared" si="7"/>
        <v>#DIV/0!</v>
      </c>
      <c r="AL28" s="15"/>
      <c r="AM28" s="15"/>
      <c r="AN28" s="16"/>
      <c r="AO28" s="16"/>
      <c r="AP28" s="88" t="e">
        <f t="shared" si="8"/>
        <v>#DIV/0!</v>
      </c>
      <c r="AQ28" s="22"/>
      <c r="AR28" s="22"/>
      <c r="AS28" s="22"/>
      <c r="AT28" s="22"/>
      <c r="AU28" s="88" t="e">
        <f t="shared" si="37"/>
        <v>#DIV/0!</v>
      </c>
      <c r="AV28" s="22"/>
      <c r="AW28" s="22"/>
      <c r="AX28" s="22"/>
      <c r="AY28" s="22"/>
      <c r="AZ28" s="89" t="e">
        <f t="shared" si="10"/>
        <v>#DIV/0!</v>
      </c>
      <c r="BA28" s="22"/>
      <c r="BB28" s="22"/>
      <c r="BC28" s="22"/>
      <c r="BD28" s="22"/>
      <c r="BE28" s="89" t="e">
        <f t="shared" si="11"/>
        <v>#DIV/0!</v>
      </c>
      <c r="BF28" s="16"/>
      <c r="BG28" s="16"/>
      <c r="BH28" s="16"/>
      <c r="BI28" s="16"/>
      <c r="BJ28" s="89" t="e">
        <f t="shared" si="12"/>
        <v>#DIV/0!</v>
      </c>
      <c r="BK28" s="16"/>
      <c r="BL28" s="16"/>
      <c r="BM28" s="16"/>
      <c r="BN28" s="16"/>
      <c r="BO28" s="88" t="e">
        <f t="shared" si="13"/>
        <v>#DIV/0!</v>
      </c>
      <c r="BP28" s="16"/>
      <c r="BQ28" s="16"/>
      <c r="BR28" s="16"/>
      <c r="BS28" s="16"/>
      <c r="BT28" s="88" t="e">
        <f t="shared" si="14"/>
        <v>#DIV/0!</v>
      </c>
      <c r="BU28" s="16"/>
      <c r="BV28" s="16"/>
      <c r="BW28" s="16"/>
      <c r="BX28" s="14"/>
      <c r="BY28" s="88" t="e">
        <f t="shared" si="15"/>
        <v>#DIV/0!</v>
      </c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69"/>
      <c r="BY29" s="71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98"/>
      <c r="CU29" s="98"/>
      <c r="CV29" s="98"/>
      <c r="CW29" s="98"/>
      <c r="CX29" s="99"/>
    </row>
    <row r="30" spans="1:102" ht="13.5" customHeight="1" thickBot="1">
      <c r="A30" s="184" t="s">
        <v>61</v>
      </c>
      <c r="B30" s="185"/>
      <c r="C30" s="74">
        <f>COUNTIF(C10:C25,5)</f>
        <v>0</v>
      </c>
      <c r="D30" s="74">
        <f t="shared" ref="D30:G30" si="38">COUNTIF(D10:D25,5)</f>
        <v>0</v>
      </c>
      <c r="E30" s="74">
        <f t="shared" si="38"/>
        <v>0</v>
      </c>
      <c r="F30" s="74">
        <f t="shared" si="38"/>
        <v>0</v>
      </c>
      <c r="G30" s="74">
        <f t="shared" si="38"/>
        <v>0</v>
      </c>
      <c r="H30" s="75">
        <f>COUNTIF(H10:H25,5)</f>
        <v>0</v>
      </c>
      <c r="I30" s="75">
        <f t="shared" ref="I30:BT30" si="39">COUNTIF(I10:I25,5)</f>
        <v>0</v>
      </c>
      <c r="J30" s="75">
        <f t="shared" si="39"/>
        <v>0</v>
      </c>
      <c r="K30" s="75">
        <f t="shared" si="39"/>
        <v>0</v>
      </c>
      <c r="L30" s="75">
        <f t="shared" si="39"/>
        <v>0</v>
      </c>
      <c r="M30" s="75">
        <f t="shared" si="39"/>
        <v>0</v>
      </c>
      <c r="N30" s="75">
        <f t="shared" si="39"/>
        <v>0</v>
      </c>
      <c r="O30" s="75">
        <f t="shared" si="39"/>
        <v>0</v>
      </c>
      <c r="P30" s="75">
        <f t="shared" si="39"/>
        <v>0</v>
      </c>
      <c r="Q30" s="75">
        <f t="shared" si="39"/>
        <v>0</v>
      </c>
      <c r="R30" s="75">
        <f t="shared" si="39"/>
        <v>0</v>
      </c>
      <c r="S30" s="75">
        <f t="shared" si="39"/>
        <v>0</v>
      </c>
      <c r="T30" s="75">
        <f t="shared" si="39"/>
        <v>0</v>
      </c>
      <c r="U30" s="75">
        <f t="shared" si="39"/>
        <v>0</v>
      </c>
      <c r="V30" s="75">
        <f t="shared" si="39"/>
        <v>0</v>
      </c>
      <c r="W30" s="75">
        <f t="shared" si="39"/>
        <v>0</v>
      </c>
      <c r="X30" s="75">
        <f t="shared" si="39"/>
        <v>0</v>
      </c>
      <c r="Y30" s="75">
        <f t="shared" si="39"/>
        <v>0</v>
      </c>
      <c r="Z30" s="75">
        <f t="shared" si="39"/>
        <v>0</v>
      </c>
      <c r="AA30" s="75">
        <f t="shared" si="39"/>
        <v>0</v>
      </c>
      <c r="AB30" s="75">
        <f t="shared" si="39"/>
        <v>0</v>
      </c>
      <c r="AC30" s="75">
        <f t="shared" si="39"/>
        <v>0</v>
      </c>
      <c r="AD30" s="75">
        <f t="shared" si="39"/>
        <v>0</v>
      </c>
      <c r="AE30" s="75">
        <f t="shared" si="39"/>
        <v>0</v>
      </c>
      <c r="AF30" s="75">
        <f t="shared" si="39"/>
        <v>0</v>
      </c>
      <c r="AG30" s="75">
        <f t="shared" si="39"/>
        <v>0</v>
      </c>
      <c r="AH30" s="75">
        <f t="shared" si="39"/>
        <v>0</v>
      </c>
      <c r="AI30" s="75">
        <f t="shared" si="39"/>
        <v>0</v>
      </c>
      <c r="AJ30" s="75">
        <f t="shared" si="39"/>
        <v>0</v>
      </c>
      <c r="AK30" s="75">
        <f t="shared" si="39"/>
        <v>0</v>
      </c>
      <c r="AL30" s="75">
        <f t="shared" si="39"/>
        <v>0</v>
      </c>
      <c r="AM30" s="75">
        <f t="shared" si="39"/>
        <v>0</v>
      </c>
      <c r="AN30" s="75">
        <f t="shared" si="39"/>
        <v>0</v>
      </c>
      <c r="AO30" s="75">
        <f t="shared" si="39"/>
        <v>0</v>
      </c>
      <c r="AP30" s="75">
        <f t="shared" si="39"/>
        <v>0</v>
      </c>
      <c r="AQ30" s="75">
        <f t="shared" si="39"/>
        <v>0</v>
      </c>
      <c r="AR30" s="75">
        <f t="shared" si="39"/>
        <v>0</v>
      </c>
      <c r="AS30" s="75">
        <f t="shared" si="39"/>
        <v>0</v>
      </c>
      <c r="AT30" s="75">
        <f t="shared" si="39"/>
        <v>0</v>
      </c>
      <c r="AU30" s="75">
        <f t="shared" si="39"/>
        <v>0</v>
      </c>
      <c r="AV30" s="75">
        <f t="shared" si="39"/>
        <v>0</v>
      </c>
      <c r="AW30" s="75">
        <f t="shared" si="39"/>
        <v>0</v>
      </c>
      <c r="AX30" s="75">
        <f t="shared" si="39"/>
        <v>0</v>
      </c>
      <c r="AY30" s="75">
        <f t="shared" si="39"/>
        <v>0</v>
      </c>
      <c r="AZ30" s="75">
        <f t="shared" si="39"/>
        <v>0</v>
      </c>
      <c r="BA30" s="75">
        <f t="shared" si="39"/>
        <v>0</v>
      </c>
      <c r="BB30" s="75">
        <f t="shared" si="39"/>
        <v>0</v>
      </c>
      <c r="BC30" s="75">
        <f t="shared" si="39"/>
        <v>0</v>
      </c>
      <c r="BD30" s="75">
        <f t="shared" si="39"/>
        <v>0</v>
      </c>
      <c r="BE30" s="75">
        <f t="shared" si="39"/>
        <v>0</v>
      </c>
      <c r="BF30" s="75">
        <f t="shared" si="39"/>
        <v>0</v>
      </c>
      <c r="BG30" s="75">
        <f t="shared" si="39"/>
        <v>0</v>
      </c>
      <c r="BH30" s="75">
        <f t="shared" si="39"/>
        <v>0</v>
      </c>
      <c r="BI30" s="75">
        <f t="shared" si="39"/>
        <v>0</v>
      </c>
      <c r="BJ30" s="75">
        <f t="shared" si="39"/>
        <v>0</v>
      </c>
      <c r="BK30" s="75">
        <f t="shared" si="39"/>
        <v>0</v>
      </c>
      <c r="BL30" s="75">
        <f t="shared" si="39"/>
        <v>0</v>
      </c>
      <c r="BM30" s="75">
        <f t="shared" si="39"/>
        <v>0</v>
      </c>
      <c r="BN30" s="75">
        <f t="shared" si="39"/>
        <v>0</v>
      </c>
      <c r="BO30" s="75">
        <f t="shared" si="39"/>
        <v>0</v>
      </c>
      <c r="BP30" s="75">
        <f t="shared" si="39"/>
        <v>0</v>
      </c>
      <c r="BQ30" s="75">
        <f t="shared" si="39"/>
        <v>0</v>
      </c>
      <c r="BR30" s="75">
        <f t="shared" si="39"/>
        <v>0</v>
      </c>
      <c r="BS30" s="75">
        <f t="shared" si="39"/>
        <v>0</v>
      </c>
      <c r="BT30" s="75">
        <f t="shared" si="39"/>
        <v>0</v>
      </c>
      <c r="BU30" s="75">
        <f t="shared" ref="BU30:BY30" si="40">COUNTIF(BU10:BU25,5)</f>
        <v>0</v>
      </c>
      <c r="BV30" s="75">
        <f t="shared" si="40"/>
        <v>0</v>
      </c>
      <c r="BW30" s="75">
        <f t="shared" si="40"/>
        <v>0</v>
      </c>
      <c r="BX30" s="75">
        <f t="shared" si="40"/>
        <v>0</v>
      </c>
      <c r="BY30" s="75">
        <f t="shared" si="40"/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186" t="s">
        <v>57</v>
      </c>
      <c r="CU30" s="187"/>
      <c r="CV30" s="187"/>
      <c r="CW30" s="187"/>
      <c r="CX30" s="188"/>
    </row>
    <row r="31" spans="1:102" ht="13.5" thickBot="1">
      <c r="A31" s="189" t="s">
        <v>6</v>
      </c>
      <c r="B31" s="190"/>
      <c r="C31" s="74">
        <f>COUNTIF(C10:C25,4)</f>
        <v>0</v>
      </c>
      <c r="D31" s="74">
        <f t="shared" ref="D31:G31" si="41">COUNTIF(D11:D26,4)</f>
        <v>0</v>
      </c>
      <c r="E31" s="74">
        <f t="shared" si="41"/>
        <v>0</v>
      </c>
      <c r="F31" s="74">
        <f t="shared" si="41"/>
        <v>0</v>
      </c>
      <c r="G31" s="74">
        <f t="shared" si="41"/>
        <v>0</v>
      </c>
      <c r="H31" s="75">
        <f>COUNTIF(H10:H25,4)</f>
        <v>0</v>
      </c>
      <c r="I31" s="75">
        <f t="shared" ref="I31:BT31" si="42">COUNTIF(I10:I25,4)</f>
        <v>0</v>
      </c>
      <c r="J31" s="75">
        <f t="shared" si="42"/>
        <v>0</v>
      </c>
      <c r="K31" s="75">
        <f t="shared" si="42"/>
        <v>0</v>
      </c>
      <c r="L31" s="75">
        <f t="shared" si="42"/>
        <v>0</v>
      </c>
      <c r="M31" s="75">
        <f t="shared" si="42"/>
        <v>0</v>
      </c>
      <c r="N31" s="75">
        <f t="shared" si="42"/>
        <v>0</v>
      </c>
      <c r="O31" s="75">
        <f t="shared" si="42"/>
        <v>0</v>
      </c>
      <c r="P31" s="75">
        <f t="shared" si="42"/>
        <v>0</v>
      </c>
      <c r="Q31" s="75">
        <f t="shared" si="42"/>
        <v>0</v>
      </c>
      <c r="R31" s="75">
        <f t="shared" si="42"/>
        <v>0</v>
      </c>
      <c r="S31" s="75">
        <f t="shared" si="42"/>
        <v>0</v>
      </c>
      <c r="T31" s="75">
        <f t="shared" si="42"/>
        <v>0</v>
      </c>
      <c r="U31" s="75">
        <f t="shared" si="42"/>
        <v>0</v>
      </c>
      <c r="V31" s="75">
        <f t="shared" si="42"/>
        <v>0</v>
      </c>
      <c r="W31" s="75">
        <f t="shared" si="42"/>
        <v>0</v>
      </c>
      <c r="X31" s="75">
        <f t="shared" si="42"/>
        <v>0</v>
      </c>
      <c r="Y31" s="75">
        <f t="shared" si="42"/>
        <v>0</v>
      </c>
      <c r="Z31" s="75">
        <f t="shared" si="42"/>
        <v>0</v>
      </c>
      <c r="AA31" s="75">
        <f t="shared" si="42"/>
        <v>0</v>
      </c>
      <c r="AB31" s="75">
        <f t="shared" si="42"/>
        <v>0</v>
      </c>
      <c r="AC31" s="75">
        <f t="shared" si="42"/>
        <v>0</v>
      </c>
      <c r="AD31" s="75">
        <f t="shared" si="42"/>
        <v>0</v>
      </c>
      <c r="AE31" s="75">
        <f t="shared" si="42"/>
        <v>0</v>
      </c>
      <c r="AF31" s="75">
        <f t="shared" si="42"/>
        <v>0</v>
      </c>
      <c r="AG31" s="75">
        <f t="shared" si="42"/>
        <v>0</v>
      </c>
      <c r="AH31" s="75">
        <f t="shared" si="42"/>
        <v>0</v>
      </c>
      <c r="AI31" s="75">
        <f t="shared" si="42"/>
        <v>0</v>
      </c>
      <c r="AJ31" s="75">
        <f t="shared" si="42"/>
        <v>0</v>
      </c>
      <c r="AK31" s="75">
        <f t="shared" si="42"/>
        <v>0</v>
      </c>
      <c r="AL31" s="75">
        <f t="shared" si="42"/>
        <v>0</v>
      </c>
      <c r="AM31" s="75">
        <f t="shared" si="42"/>
        <v>0</v>
      </c>
      <c r="AN31" s="75">
        <f t="shared" si="42"/>
        <v>0</v>
      </c>
      <c r="AO31" s="75">
        <f t="shared" si="42"/>
        <v>0</v>
      </c>
      <c r="AP31" s="75">
        <f t="shared" si="42"/>
        <v>0</v>
      </c>
      <c r="AQ31" s="75">
        <f t="shared" si="42"/>
        <v>0</v>
      </c>
      <c r="AR31" s="75">
        <f t="shared" si="42"/>
        <v>0</v>
      </c>
      <c r="AS31" s="75">
        <f t="shared" si="42"/>
        <v>0</v>
      </c>
      <c r="AT31" s="75">
        <f t="shared" si="42"/>
        <v>0</v>
      </c>
      <c r="AU31" s="75">
        <f t="shared" si="42"/>
        <v>0</v>
      </c>
      <c r="AV31" s="75">
        <f t="shared" si="42"/>
        <v>0</v>
      </c>
      <c r="AW31" s="75">
        <f t="shared" si="42"/>
        <v>0</v>
      </c>
      <c r="AX31" s="75">
        <f t="shared" si="42"/>
        <v>0</v>
      </c>
      <c r="AY31" s="75">
        <f t="shared" si="42"/>
        <v>0</v>
      </c>
      <c r="AZ31" s="75">
        <f t="shared" si="42"/>
        <v>0</v>
      </c>
      <c r="BA31" s="75">
        <f t="shared" si="42"/>
        <v>0</v>
      </c>
      <c r="BB31" s="75">
        <f t="shared" si="42"/>
        <v>0</v>
      </c>
      <c r="BC31" s="75">
        <f t="shared" si="42"/>
        <v>0</v>
      </c>
      <c r="BD31" s="75">
        <f t="shared" si="42"/>
        <v>0</v>
      </c>
      <c r="BE31" s="75">
        <f t="shared" si="42"/>
        <v>0</v>
      </c>
      <c r="BF31" s="75">
        <f t="shared" si="42"/>
        <v>0</v>
      </c>
      <c r="BG31" s="75">
        <f t="shared" si="42"/>
        <v>0</v>
      </c>
      <c r="BH31" s="75">
        <f t="shared" si="42"/>
        <v>0</v>
      </c>
      <c r="BI31" s="75">
        <f t="shared" si="42"/>
        <v>0</v>
      </c>
      <c r="BJ31" s="75">
        <f t="shared" si="42"/>
        <v>0</v>
      </c>
      <c r="BK31" s="75">
        <f t="shared" si="42"/>
        <v>0</v>
      </c>
      <c r="BL31" s="75">
        <f t="shared" si="42"/>
        <v>0</v>
      </c>
      <c r="BM31" s="75">
        <f t="shared" si="42"/>
        <v>0</v>
      </c>
      <c r="BN31" s="75">
        <f t="shared" si="42"/>
        <v>0</v>
      </c>
      <c r="BO31" s="75">
        <f t="shared" si="42"/>
        <v>0</v>
      </c>
      <c r="BP31" s="75">
        <f t="shared" si="42"/>
        <v>0</v>
      </c>
      <c r="BQ31" s="75">
        <f t="shared" si="42"/>
        <v>0</v>
      </c>
      <c r="BR31" s="75">
        <f t="shared" si="42"/>
        <v>0</v>
      </c>
      <c r="BS31" s="75">
        <f t="shared" si="42"/>
        <v>0</v>
      </c>
      <c r="BT31" s="75">
        <f t="shared" si="42"/>
        <v>0</v>
      </c>
      <c r="BU31" s="75">
        <f t="shared" ref="BU31:BY31" si="43">COUNTIF(BU10:BU25,4)</f>
        <v>0</v>
      </c>
      <c r="BV31" s="75">
        <f t="shared" si="43"/>
        <v>0</v>
      </c>
      <c r="BW31" s="75">
        <f t="shared" si="43"/>
        <v>0</v>
      </c>
      <c r="BX31" s="75">
        <f t="shared" si="43"/>
        <v>0</v>
      </c>
      <c r="BY31" s="75">
        <f t="shared" si="43"/>
        <v>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96">
        <f>AVERAGE(CT10:CT25)</f>
        <v>0</v>
      </c>
      <c r="CU31" s="96">
        <f>AVERAGE(CU10:CU25)</f>
        <v>0</v>
      </c>
      <c r="CV31" s="96">
        <f t="shared" ref="CV31:CW31" si="44">AVERAGE(CV10:CV25)</f>
        <v>0</v>
      </c>
      <c r="CW31" s="96">
        <f t="shared" si="44"/>
        <v>0</v>
      </c>
      <c r="CX31" s="97">
        <f>AVERAGE(CX10:CX25)</f>
        <v>0</v>
      </c>
    </row>
    <row r="32" spans="1:102" ht="13.5" thickBot="1">
      <c r="A32" s="191" t="s">
        <v>7</v>
      </c>
      <c r="B32" s="192"/>
      <c r="C32" s="74">
        <f>COUNTIF(C10:C25,3)</f>
        <v>0</v>
      </c>
      <c r="D32" s="74">
        <f t="shared" ref="D32:G32" si="45">COUNTIF(D12:D27,3)</f>
        <v>0</v>
      </c>
      <c r="E32" s="74">
        <f t="shared" si="45"/>
        <v>0</v>
      </c>
      <c r="F32" s="74">
        <f t="shared" si="45"/>
        <v>0</v>
      </c>
      <c r="G32" s="74">
        <f t="shared" si="45"/>
        <v>0</v>
      </c>
      <c r="H32" s="75">
        <f>COUNTIF(H10:H25,3)</f>
        <v>0</v>
      </c>
      <c r="I32" s="75">
        <f t="shared" ref="I32:BT32" si="46">COUNTIF(I10:I25,3)</f>
        <v>0</v>
      </c>
      <c r="J32" s="75">
        <f t="shared" si="46"/>
        <v>0</v>
      </c>
      <c r="K32" s="75">
        <f t="shared" si="46"/>
        <v>0</v>
      </c>
      <c r="L32" s="75">
        <f t="shared" si="46"/>
        <v>0</v>
      </c>
      <c r="M32" s="75">
        <f t="shared" si="46"/>
        <v>0</v>
      </c>
      <c r="N32" s="75">
        <f t="shared" si="46"/>
        <v>0</v>
      </c>
      <c r="O32" s="75">
        <f t="shared" si="46"/>
        <v>0</v>
      </c>
      <c r="P32" s="75">
        <f t="shared" si="46"/>
        <v>0</v>
      </c>
      <c r="Q32" s="75">
        <f t="shared" si="46"/>
        <v>0</v>
      </c>
      <c r="R32" s="75">
        <f t="shared" si="46"/>
        <v>0</v>
      </c>
      <c r="S32" s="75">
        <f t="shared" si="46"/>
        <v>0</v>
      </c>
      <c r="T32" s="75">
        <f t="shared" si="46"/>
        <v>0</v>
      </c>
      <c r="U32" s="75">
        <f t="shared" si="46"/>
        <v>0</v>
      </c>
      <c r="V32" s="75">
        <f t="shared" si="46"/>
        <v>0</v>
      </c>
      <c r="W32" s="75">
        <f t="shared" si="46"/>
        <v>0</v>
      </c>
      <c r="X32" s="75">
        <f t="shared" si="46"/>
        <v>0</v>
      </c>
      <c r="Y32" s="75">
        <f t="shared" si="46"/>
        <v>0</v>
      </c>
      <c r="Z32" s="75">
        <f t="shared" si="46"/>
        <v>0</v>
      </c>
      <c r="AA32" s="75">
        <f t="shared" si="46"/>
        <v>0</v>
      </c>
      <c r="AB32" s="75">
        <f t="shared" si="46"/>
        <v>0</v>
      </c>
      <c r="AC32" s="75">
        <f t="shared" si="46"/>
        <v>0</v>
      </c>
      <c r="AD32" s="75">
        <f t="shared" si="46"/>
        <v>0</v>
      </c>
      <c r="AE32" s="75">
        <f t="shared" si="46"/>
        <v>0</v>
      </c>
      <c r="AF32" s="75">
        <f t="shared" si="46"/>
        <v>0</v>
      </c>
      <c r="AG32" s="75">
        <f t="shared" si="46"/>
        <v>0</v>
      </c>
      <c r="AH32" s="75">
        <f t="shared" si="46"/>
        <v>0</v>
      </c>
      <c r="AI32" s="75">
        <f t="shared" si="46"/>
        <v>0</v>
      </c>
      <c r="AJ32" s="75">
        <f t="shared" si="46"/>
        <v>0</v>
      </c>
      <c r="AK32" s="75">
        <f t="shared" si="46"/>
        <v>0</v>
      </c>
      <c r="AL32" s="75">
        <f t="shared" si="46"/>
        <v>0</v>
      </c>
      <c r="AM32" s="75">
        <f t="shared" si="46"/>
        <v>0</v>
      </c>
      <c r="AN32" s="75">
        <f t="shared" si="46"/>
        <v>0</v>
      </c>
      <c r="AO32" s="75">
        <f t="shared" si="46"/>
        <v>0</v>
      </c>
      <c r="AP32" s="75">
        <f t="shared" si="46"/>
        <v>0</v>
      </c>
      <c r="AQ32" s="75">
        <f t="shared" si="46"/>
        <v>0</v>
      </c>
      <c r="AR32" s="75">
        <f t="shared" si="46"/>
        <v>0</v>
      </c>
      <c r="AS32" s="75">
        <f t="shared" si="46"/>
        <v>0</v>
      </c>
      <c r="AT32" s="75">
        <f t="shared" si="46"/>
        <v>0</v>
      </c>
      <c r="AU32" s="75">
        <f t="shared" si="46"/>
        <v>0</v>
      </c>
      <c r="AV32" s="75">
        <f t="shared" si="46"/>
        <v>0</v>
      </c>
      <c r="AW32" s="75">
        <f t="shared" si="46"/>
        <v>0</v>
      </c>
      <c r="AX32" s="75">
        <f t="shared" si="46"/>
        <v>0</v>
      </c>
      <c r="AY32" s="75">
        <f t="shared" si="46"/>
        <v>0</v>
      </c>
      <c r="AZ32" s="75">
        <f t="shared" si="46"/>
        <v>0</v>
      </c>
      <c r="BA32" s="75">
        <f t="shared" si="46"/>
        <v>0</v>
      </c>
      <c r="BB32" s="75">
        <f t="shared" si="46"/>
        <v>0</v>
      </c>
      <c r="BC32" s="75">
        <f t="shared" si="46"/>
        <v>0</v>
      </c>
      <c r="BD32" s="75">
        <f t="shared" si="46"/>
        <v>0</v>
      </c>
      <c r="BE32" s="75">
        <f t="shared" si="46"/>
        <v>0</v>
      </c>
      <c r="BF32" s="75">
        <f t="shared" si="46"/>
        <v>0</v>
      </c>
      <c r="BG32" s="75">
        <f t="shared" si="46"/>
        <v>0</v>
      </c>
      <c r="BH32" s="75">
        <f t="shared" si="46"/>
        <v>0</v>
      </c>
      <c r="BI32" s="75">
        <f t="shared" si="46"/>
        <v>0</v>
      </c>
      <c r="BJ32" s="75">
        <f t="shared" si="46"/>
        <v>0</v>
      </c>
      <c r="BK32" s="75">
        <f t="shared" si="46"/>
        <v>0</v>
      </c>
      <c r="BL32" s="75">
        <f t="shared" si="46"/>
        <v>0</v>
      </c>
      <c r="BM32" s="75">
        <f t="shared" si="46"/>
        <v>0</v>
      </c>
      <c r="BN32" s="75">
        <f t="shared" si="46"/>
        <v>0</v>
      </c>
      <c r="BO32" s="75">
        <f t="shared" si="46"/>
        <v>0</v>
      </c>
      <c r="BP32" s="75">
        <f t="shared" si="46"/>
        <v>0</v>
      </c>
      <c r="BQ32" s="75">
        <f t="shared" si="46"/>
        <v>0</v>
      </c>
      <c r="BR32" s="75">
        <f t="shared" si="46"/>
        <v>0</v>
      </c>
      <c r="BS32" s="75">
        <f t="shared" si="46"/>
        <v>0</v>
      </c>
      <c r="BT32" s="75">
        <f t="shared" si="46"/>
        <v>0</v>
      </c>
      <c r="BU32" s="75">
        <f t="shared" ref="BU32:BY32" si="47">COUNTIF(BU10:BU25,3)</f>
        <v>0</v>
      </c>
      <c r="BV32" s="75">
        <f t="shared" si="47"/>
        <v>0</v>
      </c>
      <c r="BW32" s="75">
        <f t="shared" si="47"/>
        <v>0</v>
      </c>
      <c r="BX32" s="75">
        <f t="shared" si="47"/>
        <v>0</v>
      </c>
      <c r="BY32" s="75">
        <f t="shared" si="47"/>
        <v>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23"/>
      <c r="CU32" s="23"/>
      <c r="CV32" s="23"/>
      <c r="CW32" s="23"/>
      <c r="CX32" s="23"/>
    </row>
    <row r="33" spans="1:102" ht="13.5" thickBot="1">
      <c r="A33" s="179" t="s">
        <v>8</v>
      </c>
      <c r="B33" s="180"/>
      <c r="C33" s="74">
        <f>COUNTIF(C10:C25,2)</f>
        <v>0</v>
      </c>
      <c r="D33" s="74">
        <f t="shared" ref="D33:G33" si="48">COUNTIF(D13:D28,2)</f>
        <v>0</v>
      </c>
      <c r="E33" s="74">
        <f t="shared" si="48"/>
        <v>0</v>
      </c>
      <c r="F33" s="74">
        <f t="shared" si="48"/>
        <v>0</v>
      </c>
      <c r="G33" s="74">
        <f t="shared" si="48"/>
        <v>0</v>
      </c>
      <c r="H33" s="75">
        <f>COUNTIF(H10:H25,2)</f>
        <v>0</v>
      </c>
      <c r="I33" s="75">
        <f t="shared" ref="I33:BT33" si="49">COUNTIF(I10:I25,2)</f>
        <v>0</v>
      </c>
      <c r="J33" s="75">
        <f t="shared" si="49"/>
        <v>0</v>
      </c>
      <c r="K33" s="75">
        <f t="shared" si="49"/>
        <v>0</v>
      </c>
      <c r="L33" s="75">
        <f t="shared" si="49"/>
        <v>0</v>
      </c>
      <c r="M33" s="75">
        <f t="shared" si="49"/>
        <v>0</v>
      </c>
      <c r="N33" s="75">
        <f t="shared" si="49"/>
        <v>0</v>
      </c>
      <c r="O33" s="75">
        <f t="shared" si="49"/>
        <v>0</v>
      </c>
      <c r="P33" s="75">
        <f t="shared" si="49"/>
        <v>0</v>
      </c>
      <c r="Q33" s="75">
        <f t="shared" si="49"/>
        <v>0</v>
      </c>
      <c r="R33" s="75">
        <f t="shared" si="49"/>
        <v>0</v>
      </c>
      <c r="S33" s="75">
        <f t="shared" si="49"/>
        <v>0</v>
      </c>
      <c r="T33" s="75">
        <f t="shared" si="49"/>
        <v>0</v>
      </c>
      <c r="U33" s="75">
        <f t="shared" si="49"/>
        <v>0</v>
      </c>
      <c r="V33" s="75">
        <f t="shared" si="49"/>
        <v>0</v>
      </c>
      <c r="W33" s="75">
        <f t="shared" si="49"/>
        <v>0</v>
      </c>
      <c r="X33" s="75">
        <f t="shared" si="49"/>
        <v>0</v>
      </c>
      <c r="Y33" s="75">
        <f t="shared" si="49"/>
        <v>0</v>
      </c>
      <c r="Z33" s="75">
        <f t="shared" si="49"/>
        <v>0</v>
      </c>
      <c r="AA33" s="75">
        <f t="shared" si="49"/>
        <v>0</v>
      </c>
      <c r="AB33" s="75">
        <f t="shared" si="49"/>
        <v>0</v>
      </c>
      <c r="AC33" s="75">
        <f t="shared" si="49"/>
        <v>0</v>
      </c>
      <c r="AD33" s="75">
        <f t="shared" si="49"/>
        <v>0</v>
      </c>
      <c r="AE33" s="75">
        <f t="shared" si="49"/>
        <v>0</v>
      </c>
      <c r="AF33" s="75">
        <f t="shared" si="49"/>
        <v>0</v>
      </c>
      <c r="AG33" s="75">
        <f t="shared" si="49"/>
        <v>0</v>
      </c>
      <c r="AH33" s="75">
        <f t="shared" si="49"/>
        <v>0</v>
      </c>
      <c r="AI33" s="75">
        <f t="shared" si="49"/>
        <v>0</v>
      </c>
      <c r="AJ33" s="75">
        <f t="shared" si="49"/>
        <v>0</v>
      </c>
      <c r="AK33" s="75">
        <f t="shared" si="49"/>
        <v>0</v>
      </c>
      <c r="AL33" s="75">
        <f t="shared" si="49"/>
        <v>0</v>
      </c>
      <c r="AM33" s="75">
        <f t="shared" si="49"/>
        <v>0</v>
      </c>
      <c r="AN33" s="75">
        <f t="shared" si="49"/>
        <v>0</v>
      </c>
      <c r="AO33" s="75">
        <f t="shared" si="49"/>
        <v>0</v>
      </c>
      <c r="AP33" s="75">
        <f t="shared" si="49"/>
        <v>0</v>
      </c>
      <c r="AQ33" s="75">
        <f t="shared" si="49"/>
        <v>0</v>
      </c>
      <c r="AR33" s="75">
        <f t="shared" si="49"/>
        <v>0</v>
      </c>
      <c r="AS33" s="75">
        <f t="shared" si="49"/>
        <v>0</v>
      </c>
      <c r="AT33" s="75">
        <f t="shared" si="49"/>
        <v>0</v>
      </c>
      <c r="AU33" s="75">
        <f t="shared" si="49"/>
        <v>0</v>
      </c>
      <c r="AV33" s="75">
        <f t="shared" si="49"/>
        <v>0</v>
      </c>
      <c r="AW33" s="75">
        <f t="shared" si="49"/>
        <v>0</v>
      </c>
      <c r="AX33" s="75">
        <f t="shared" si="49"/>
        <v>0</v>
      </c>
      <c r="AY33" s="75">
        <f t="shared" si="49"/>
        <v>0</v>
      </c>
      <c r="AZ33" s="75">
        <f t="shared" si="49"/>
        <v>0</v>
      </c>
      <c r="BA33" s="75">
        <f t="shared" si="49"/>
        <v>0</v>
      </c>
      <c r="BB33" s="75">
        <f t="shared" si="49"/>
        <v>0</v>
      </c>
      <c r="BC33" s="75">
        <f t="shared" si="49"/>
        <v>0</v>
      </c>
      <c r="BD33" s="75">
        <f t="shared" si="49"/>
        <v>0</v>
      </c>
      <c r="BE33" s="75">
        <f t="shared" si="49"/>
        <v>0</v>
      </c>
      <c r="BF33" s="75">
        <f t="shared" si="49"/>
        <v>0</v>
      </c>
      <c r="BG33" s="75">
        <f t="shared" si="49"/>
        <v>0</v>
      </c>
      <c r="BH33" s="75">
        <f t="shared" si="49"/>
        <v>0</v>
      </c>
      <c r="BI33" s="75">
        <f t="shared" si="49"/>
        <v>0</v>
      </c>
      <c r="BJ33" s="75">
        <f t="shared" si="49"/>
        <v>0</v>
      </c>
      <c r="BK33" s="75">
        <f t="shared" si="49"/>
        <v>0</v>
      </c>
      <c r="BL33" s="75">
        <f t="shared" si="49"/>
        <v>0</v>
      </c>
      <c r="BM33" s="75">
        <f t="shared" si="49"/>
        <v>0</v>
      </c>
      <c r="BN33" s="75">
        <f t="shared" si="49"/>
        <v>0</v>
      </c>
      <c r="BO33" s="75">
        <f t="shared" si="49"/>
        <v>0</v>
      </c>
      <c r="BP33" s="75">
        <f t="shared" si="49"/>
        <v>0</v>
      </c>
      <c r="BQ33" s="75">
        <f t="shared" si="49"/>
        <v>0</v>
      </c>
      <c r="BR33" s="75">
        <f t="shared" si="49"/>
        <v>0</v>
      </c>
      <c r="BS33" s="75">
        <f t="shared" si="49"/>
        <v>0</v>
      </c>
      <c r="BT33" s="75">
        <f t="shared" si="49"/>
        <v>0</v>
      </c>
      <c r="BU33" s="75">
        <f t="shared" ref="BU33:BY33" si="50">COUNTIF(BU10:BU25,2)</f>
        <v>0</v>
      </c>
      <c r="BV33" s="75">
        <f t="shared" si="50"/>
        <v>0</v>
      </c>
      <c r="BW33" s="75">
        <f t="shared" si="50"/>
        <v>0</v>
      </c>
      <c r="BX33" s="75">
        <f t="shared" si="50"/>
        <v>0</v>
      </c>
      <c r="BY33" s="75">
        <f t="shared" si="50"/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23"/>
      <c r="CU33" s="23"/>
      <c r="CV33" s="23"/>
      <c r="CW33" s="23"/>
      <c r="CX33" s="23"/>
    </row>
    <row r="34" spans="1:102" ht="13.5" thickBot="1">
      <c r="A34" s="193" t="s">
        <v>9</v>
      </c>
      <c r="B34" s="194"/>
      <c r="C34" s="75" t="e">
        <f>ROUNDUP((C30*1+C31*0.64+C32*0.36+C33*0.14)/$D$6*100,0)</f>
        <v>#DIV/0!</v>
      </c>
      <c r="D34" s="75" t="e">
        <f>ROUNDUP((D30*1+D31*0.64+D32*0.36+D33*0.14)/$F$6*100,0)</f>
        <v>#DIV/0!</v>
      </c>
      <c r="E34" s="75" t="e">
        <f>ROUNDUP((E30*1+E31*0.64+E32*0.36+E33*0.14)/$H$6*100,0)</f>
        <v>#DIV/0!</v>
      </c>
      <c r="F34" s="75" t="e">
        <f>ROUNDUP((F30*1+F31*0.64+F32*0.36+F33*0.14)/$J$6*100,0)</f>
        <v>#DIV/0!</v>
      </c>
      <c r="G34" s="75" t="e">
        <f>ROUNDUP((G30*1+G31*0.64+G32*0.36+G33*0.14)/$J$6*100,0)</f>
        <v>#DIV/0!</v>
      </c>
      <c r="H34" s="75" t="e">
        <f t="shared" ref="H34" si="51">ROUNDUP((H30*1+H31*0.64+H32*0.36+H33*0.14)/$D$6*100,0)</f>
        <v>#DIV/0!</v>
      </c>
      <c r="I34" s="75" t="e">
        <f t="shared" ref="I34" si="52">ROUNDUP((I30*1+I31*0.64+I32*0.36+I33*0.14)/$F$6*100,0)</f>
        <v>#DIV/0!</v>
      </c>
      <c r="J34" s="75" t="e">
        <f t="shared" ref="J34" si="53">ROUNDUP((J30*1+J31*0.64+J32*0.36+J33*0.14)/$H$6*100,0)</f>
        <v>#DIV/0!</v>
      </c>
      <c r="K34" s="75" t="e">
        <f t="shared" ref="K34:L34" si="54">ROUNDUP((K30*1+K31*0.64+K32*0.36+K33*0.14)/$J$6*100,0)</f>
        <v>#DIV/0!</v>
      </c>
      <c r="L34" s="75" t="e">
        <f t="shared" si="54"/>
        <v>#DIV/0!</v>
      </c>
      <c r="M34" s="75" t="e">
        <f t="shared" ref="M34" si="55">ROUNDUP((M30*1+M31*0.64+M32*0.36+M33*0.14)/$D$6*100,0)</f>
        <v>#DIV/0!</v>
      </c>
      <c r="N34" s="75" t="e">
        <f t="shared" ref="N34" si="56">ROUNDUP((N30*1+N31*0.64+N32*0.36+N33*0.14)/$F$6*100,0)</f>
        <v>#DIV/0!</v>
      </c>
      <c r="O34" s="75" t="e">
        <f t="shared" ref="O34" si="57">ROUNDUP((O30*1+O31*0.64+O32*0.36+O33*0.14)/$H$6*100,0)</f>
        <v>#DIV/0!</v>
      </c>
      <c r="P34" s="75" t="e">
        <f t="shared" ref="P34:Q34" si="58">ROUNDUP((P30*1+P31*0.64+P32*0.36+P33*0.14)/$J$6*100,0)</f>
        <v>#DIV/0!</v>
      </c>
      <c r="Q34" s="75" t="e">
        <f t="shared" si="58"/>
        <v>#DIV/0!</v>
      </c>
      <c r="R34" s="75" t="e">
        <f t="shared" ref="R34" si="59">ROUNDUP((R30*1+R31*0.64+R32*0.36+R33*0.14)/$D$6*100,0)</f>
        <v>#DIV/0!</v>
      </c>
      <c r="S34" s="75" t="e">
        <f t="shared" ref="S34" si="60">ROUNDUP((S30*1+S31*0.64+S32*0.36+S33*0.14)/$F$6*100,0)</f>
        <v>#DIV/0!</v>
      </c>
      <c r="T34" s="75" t="e">
        <f t="shared" ref="T34" si="61">ROUNDUP((T30*1+T31*0.64+T32*0.36+T33*0.14)/$H$6*100,0)</f>
        <v>#DIV/0!</v>
      </c>
      <c r="U34" s="75" t="e">
        <f t="shared" ref="U34:V34" si="62">ROUNDUP((U30*1+U31*0.64+U32*0.36+U33*0.14)/$J$6*100,0)</f>
        <v>#DIV/0!</v>
      </c>
      <c r="V34" s="75" t="e">
        <f t="shared" si="62"/>
        <v>#DIV/0!</v>
      </c>
      <c r="W34" s="75" t="e">
        <f t="shared" ref="W34" si="63">ROUNDUP((W30*1+W31*0.64+W32*0.36+W33*0.14)/$D$6*100,0)</f>
        <v>#DIV/0!</v>
      </c>
      <c r="X34" s="75" t="e">
        <f>ROUNDUP((X30*1+X31*0.64+X32*0.36+X33*0.14)/$F$6*100,0)</f>
        <v>#DIV/0!</v>
      </c>
      <c r="Y34" s="75" t="e">
        <f t="shared" ref="Y34" si="64">ROUNDUP((Y30*1+Y31*0.64+Y32*0.36+Y33*0.14)/$H$6*100,0)</f>
        <v>#DIV/0!</v>
      </c>
      <c r="Z34" s="75" t="e">
        <f t="shared" ref="Z34:AA34" si="65">ROUNDUP((Z30*1+Z31*0.64+Z32*0.36+Z33*0.14)/$J$6*100,0)</f>
        <v>#DIV/0!</v>
      </c>
      <c r="AA34" s="75" t="e">
        <f t="shared" si="65"/>
        <v>#DIV/0!</v>
      </c>
      <c r="AB34" s="75" t="e">
        <f t="shared" ref="AB34" si="66">ROUNDUP((AB30*1+AB31*0.64+AB32*0.36+AB33*0.14)/$D$6*100,0)</f>
        <v>#DIV/0!</v>
      </c>
      <c r="AC34" s="75" t="e">
        <f t="shared" ref="AC34" si="67">ROUNDUP((AC30*1+AC31*0.64+AC32*0.36+AC33*0.14)/$F$6*100,0)</f>
        <v>#DIV/0!</v>
      </c>
      <c r="AD34" s="75" t="e">
        <f t="shared" ref="AD34" si="68">ROUNDUP((AD30*1+AD31*0.64+AD32*0.36+AD33*0.14)/$H$6*100,0)</f>
        <v>#DIV/0!</v>
      </c>
      <c r="AE34" s="75" t="e">
        <f t="shared" ref="AE34:AF34" si="69">ROUNDUP((AE30*1+AE31*0.64+AE32*0.36+AE33*0.14)/$J$6*100,0)</f>
        <v>#DIV/0!</v>
      </c>
      <c r="AF34" s="75" t="e">
        <f t="shared" si="69"/>
        <v>#DIV/0!</v>
      </c>
      <c r="AG34" s="75" t="e">
        <f t="shared" ref="AG34" si="70">ROUNDUP((AG30*1+AG31*0.64+AG32*0.36+AG33*0.14)/$D$6*100,0)</f>
        <v>#DIV/0!</v>
      </c>
      <c r="AH34" s="75" t="e">
        <f t="shared" ref="AH34" si="71">ROUNDUP((AH30*1+AH31*0.64+AH32*0.36+AH33*0.14)/$F$6*100,0)</f>
        <v>#DIV/0!</v>
      </c>
      <c r="AI34" s="75" t="e">
        <f t="shared" ref="AI34" si="72">ROUNDUP((AI30*1+AI31*0.64+AI32*0.36+AI33*0.14)/$H$6*100,0)</f>
        <v>#DIV/0!</v>
      </c>
      <c r="AJ34" s="75" t="e">
        <f t="shared" ref="AJ34:AK34" si="73">ROUNDUP((AJ30*1+AJ31*0.64+AJ32*0.36+AJ33*0.14)/$J$6*100,0)</f>
        <v>#DIV/0!</v>
      </c>
      <c r="AK34" s="75" t="e">
        <f t="shared" si="73"/>
        <v>#DIV/0!</v>
      </c>
      <c r="AL34" s="75" t="e">
        <f t="shared" ref="AL34" si="74">ROUNDUP((AL30*1+AL31*0.64+AL32*0.36+AL33*0.14)/$D$6*100,0)</f>
        <v>#DIV/0!</v>
      </c>
      <c r="AM34" s="75" t="e">
        <f t="shared" ref="AM34" si="75">ROUNDUP((AM30*1+AM31*0.64+AM32*0.36+AM33*0.14)/$F$6*100,0)</f>
        <v>#DIV/0!</v>
      </c>
      <c r="AN34" s="75" t="e">
        <f t="shared" ref="AN34" si="76">ROUNDUP((AN30*1+AN31*0.64+AN32*0.36+AN33*0.14)/$H$6*100,0)</f>
        <v>#DIV/0!</v>
      </c>
      <c r="AO34" s="75" t="e">
        <f t="shared" ref="AO34:AP34" si="77">ROUNDUP((AO30*1+AO31*0.64+AO32*0.36+AO33*0.14)/$J$6*100,0)</f>
        <v>#DIV/0!</v>
      </c>
      <c r="AP34" s="75" t="e">
        <f t="shared" si="77"/>
        <v>#DIV/0!</v>
      </c>
      <c r="AQ34" s="75" t="e">
        <f t="shared" ref="AQ34" si="78">ROUNDUP((AQ30*1+AQ31*0.64+AQ32*0.36+AQ33*0.14)/$D$6*100,0)</f>
        <v>#DIV/0!</v>
      </c>
      <c r="AR34" s="75" t="e">
        <f t="shared" ref="AR34" si="79">ROUNDUP((AR30*1+AR31*0.64+AR32*0.36+AR33*0.14)/$F$6*100,0)</f>
        <v>#DIV/0!</v>
      </c>
      <c r="AS34" s="75" t="e">
        <f t="shared" ref="AS34" si="80">ROUNDUP((AS30*1+AS31*0.64+AS32*0.36+AS33*0.14)/$H$6*100,0)</f>
        <v>#DIV/0!</v>
      </c>
      <c r="AT34" s="75" t="e">
        <f t="shared" ref="AT34:AU34" si="81">ROUNDUP((AT30*1+AT31*0.64+AT32*0.36+AT33*0.14)/$J$6*100,0)</f>
        <v>#DIV/0!</v>
      </c>
      <c r="AU34" s="75" t="e">
        <f t="shared" si="81"/>
        <v>#DIV/0!</v>
      </c>
      <c r="AV34" s="75" t="e">
        <f t="shared" ref="AV34" si="82">ROUNDUP((AV30*1+AV31*0.64+AV32*0.36+AV33*0.14)/$D$6*100,0)</f>
        <v>#DIV/0!</v>
      </c>
      <c r="AW34" s="75" t="e">
        <f t="shared" ref="AW34" si="83">ROUNDUP((AW30*1+AW31*0.64+AW32*0.36+AW33*0.14)/$F$6*100,0)</f>
        <v>#DIV/0!</v>
      </c>
      <c r="AX34" s="75" t="e">
        <f t="shared" ref="AX34" si="84">ROUNDUP((AX30*1+AX31*0.64+AX32*0.36+AX33*0.14)/$H$6*100,0)</f>
        <v>#DIV/0!</v>
      </c>
      <c r="AY34" s="75" t="e">
        <f t="shared" ref="AY34:AZ34" si="85">ROUNDUP((AY30*1+AY31*0.64+AY32*0.36+AY33*0.14)/$J$6*100,0)</f>
        <v>#DIV/0!</v>
      </c>
      <c r="AZ34" s="75" t="e">
        <f t="shared" si="85"/>
        <v>#DIV/0!</v>
      </c>
      <c r="BA34" s="75" t="e">
        <f t="shared" ref="BA34" si="86">ROUNDUP((BA30*1+BA31*0.64+BA32*0.36+BA33*0.14)/$D$6*100,0)</f>
        <v>#DIV/0!</v>
      </c>
      <c r="BB34" s="75" t="e">
        <f t="shared" ref="BB34" si="87">ROUNDUP((BB30*1+BB31*0.64+BB32*0.36+BB33*0.14)/$F$6*100,0)</f>
        <v>#DIV/0!</v>
      </c>
      <c r="BC34" s="75" t="e">
        <f t="shared" ref="BC34" si="88">ROUNDUP((BC30*1+BC31*0.64+BC32*0.36+BC33*0.14)/$H$6*100,0)</f>
        <v>#DIV/0!</v>
      </c>
      <c r="BD34" s="75" t="e">
        <f t="shared" ref="BD34:BE34" si="89">ROUNDUP((BD30*1+BD31*0.64+BD32*0.36+BD33*0.14)/$J$6*100,0)</f>
        <v>#DIV/0!</v>
      </c>
      <c r="BE34" s="75" t="e">
        <f t="shared" si="89"/>
        <v>#DIV/0!</v>
      </c>
      <c r="BF34" s="75" t="e">
        <f t="shared" ref="BF34" si="90">ROUNDUP((BF30*1+BF31*0.64+BF32*0.36+BF33*0.14)/$D$6*100,0)</f>
        <v>#DIV/0!</v>
      </c>
      <c r="BG34" s="75" t="e">
        <f t="shared" ref="BG34" si="91">ROUNDUP((BG30*1+BG31*0.64+BG32*0.36+BG33*0.14)/$F$6*100,0)</f>
        <v>#DIV/0!</v>
      </c>
      <c r="BH34" s="75" t="e">
        <f t="shared" ref="BH34" si="92">ROUNDUP((BH30*1+BH31*0.64+BH32*0.36+BH33*0.14)/$H$6*100,0)</f>
        <v>#DIV/0!</v>
      </c>
      <c r="BI34" s="75" t="e">
        <f t="shared" ref="BI34:BJ34" si="93">ROUNDUP((BI30*1+BI31*0.64+BI32*0.36+BI33*0.14)/$J$6*100,0)</f>
        <v>#DIV/0!</v>
      </c>
      <c r="BJ34" s="75" t="e">
        <f t="shared" si="93"/>
        <v>#DIV/0!</v>
      </c>
      <c r="BK34" s="75" t="e">
        <f t="shared" ref="BK34" si="94">ROUNDUP((BK30*1+BK31*0.64+BK32*0.36+BK33*0.14)/$D$6*100,0)</f>
        <v>#DIV/0!</v>
      </c>
      <c r="BL34" s="75" t="e">
        <f t="shared" ref="BL34" si="95">ROUNDUP((BL30*1+BL31*0.64+BL32*0.36+BL33*0.14)/$F$6*100,0)</f>
        <v>#DIV/0!</v>
      </c>
      <c r="BM34" s="75" t="e">
        <f t="shared" ref="BM34" si="96">ROUNDUP((BM30*1+BM31*0.64+BM32*0.36+BM33*0.14)/$H$6*100,0)</f>
        <v>#DIV/0!</v>
      </c>
      <c r="BN34" s="75" t="e">
        <f t="shared" ref="BN34:BO34" si="97">ROUNDUP((BN30*1+BN31*0.64+BN32*0.36+BN33*0.14)/$J$6*100,0)</f>
        <v>#DIV/0!</v>
      </c>
      <c r="BO34" s="75" t="e">
        <f t="shared" si="97"/>
        <v>#DIV/0!</v>
      </c>
      <c r="BP34" s="75" t="e">
        <f t="shared" ref="BP34" si="98">ROUNDUP((BP30*1+BP31*0.64+BP32*0.36+BP33*0.14)/$D$6*100,0)</f>
        <v>#DIV/0!</v>
      </c>
      <c r="BQ34" s="75" t="e">
        <f t="shared" ref="BQ34" si="99">ROUNDUP((BQ30*1+BQ31*0.64+BQ32*0.36+BQ33*0.14)/$F$6*100,0)</f>
        <v>#DIV/0!</v>
      </c>
      <c r="BR34" s="75" t="e">
        <f t="shared" ref="BR34" si="100">ROUNDUP((BR30*1+BR31*0.64+BR32*0.36+BR33*0.14)/$H$6*100,0)</f>
        <v>#DIV/0!</v>
      </c>
      <c r="BS34" s="75" t="e">
        <f t="shared" ref="BS34:BT34" si="101">ROUNDUP((BS30*1+BS31*0.64+BS32*0.36+BS33*0.14)/$J$6*100,0)</f>
        <v>#DIV/0!</v>
      </c>
      <c r="BT34" s="75" t="e">
        <f t="shared" si="101"/>
        <v>#DIV/0!</v>
      </c>
      <c r="BU34" s="75" t="e">
        <f t="shared" ref="BU34" si="102">ROUNDUP((BU30*1+BU31*0.64+BU32*0.36+BU33*0.14)/$D$6*100,0)</f>
        <v>#DIV/0!</v>
      </c>
      <c r="BV34" s="75" t="e">
        <f t="shared" ref="BV34" si="103">ROUNDUP((BV30*1+BV31*0.64+BV32*0.36+BV33*0.14)/$F$6*100,0)</f>
        <v>#DIV/0!</v>
      </c>
      <c r="BW34" s="75" t="e">
        <f t="shared" ref="BW34" si="104">ROUNDUP((BW30*1+BW31*0.64+BW32*0.36+BW33*0.14)/$H$6*100,0)</f>
        <v>#DIV/0!</v>
      </c>
      <c r="BX34" s="75" t="e">
        <f t="shared" ref="BX34:BY34" si="105">ROUNDUP((BX30*1+BX31*0.64+BX32*0.36+BX33*0.14)/$J$6*100,0)</f>
        <v>#DIV/0!</v>
      </c>
      <c r="BY34" s="75" t="e">
        <f t="shared" si="105"/>
        <v>#DIV/0!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23"/>
      <c r="CU34" s="23"/>
      <c r="CV34" s="23"/>
      <c r="CW34" s="23"/>
      <c r="CX34" s="23"/>
    </row>
    <row r="35" spans="1:102" ht="13.5" thickBot="1">
      <c r="A35" s="64"/>
      <c r="B35" s="6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23"/>
      <c r="CU35" s="23"/>
      <c r="CV35" s="23"/>
      <c r="CW35" s="23"/>
      <c r="CX35" s="23"/>
    </row>
    <row r="36" spans="1:102" ht="13.5" thickBot="1">
      <c r="A36" s="193" t="s">
        <v>65</v>
      </c>
      <c r="B36" s="194"/>
      <c r="C36" s="76" t="e">
        <f>(C30+C31)/$D$6*100</f>
        <v>#DIV/0!</v>
      </c>
      <c r="D36" s="76" t="e">
        <f>(D30+D31)/$F$6*100</f>
        <v>#DIV/0!</v>
      </c>
      <c r="E36" s="76" t="e">
        <f>(E30+E31)/$H$6*100</f>
        <v>#DIV/0!</v>
      </c>
      <c r="F36" s="76" t="e">
        <f>(F30+F31)/$J$6*100</f>
        <v>#DIV/0!</v>
      </c>
      <c r="G36" s="76" t="e">
        <f>(G30+G31)/$J$6*100</f>
        <v>#DIV/0!</v>
      </c>
      <c r="H36" s="76" t="e">
        <f t="shared" ref="H36" si="106">(H30+H31)/$D$6*100</f>
        <v>#DIV/0!</v>
      </c>
      <c r="I36" s="76" t="e">
        <f t="shared" ref="I36" si="107">(I30+I31)/$F$6*100</f>
        <v>#DIV/0!</v>
      </c>
      <c r="J36" s="76" t="e">
        <f t="shared" ref="J36" si="108">(J30+J31)/$H$6*100</f>
        <v>#DIV/0!</v>
      </c>
      <c r="K36" s="76" t="e">
        <f t="shared" ref="K36:L36" si="109">(K30+K31)/$J$6*100</f>
        <v>#DIV/0!</v>
      </c>
      <c r="L36" s="76" t="e">
        <f t="shared" si="109"/>
        <v>#DIV/0!</v>
      </c>
      <c r="M36" s="76" t="e">
        <f t="shared" ref="M36" si="110">(M30+M31)/$D$6*100</f>
        <v>#DIV/0!</v>
      </c>
      <c r="N36" s="76" t="e">
        <f t="shared" ref="N36" si="111">(N30+N31)/$F$6*100</f>
        <v>#DIV/0!</v>
      </c>
      <c r="O36" s="76" t="e">
        <f t="shared" ref="O36" si="112">(O30+O31)/$H$6*100</f>
        <v>#DIV/0!</v>
      </c>
      <c r="P36" s="76" t="e">
        <f t="shared" ref="P36:Q36" si="113">(P30+P31)/$J$6*100</f>
        <v>#DIV/0!</v>
      </c>
      <c r="Q36" s="76" t="e">
        <f t="shared" si="113"/>
        <v>#DIV/0!</v>
      </c>
      <c r="R36" s="76" t="e">
        <f>(R30+R31)/$D$6*100</f>
        <v>#DIV/0!</v>
      </c>
      <c r="S36" s="76" t="e">
        <f t="shared" ref="S36" si="114">(S30+S31)/$F$6*100</f>
        <v>#DIV/0!</v>
      </c>
      <c r="T36" s="76" t="e">
        <f t="shared" ref="T36" si="115">(T30+T31)/$H$6*100</f>
        <v>#DIV/0!</v>
      </c>
      <c r="U36" s="76" t="e">
        <f t="shared" ref="U36:V36" si="116">(U30+U31)/$J$6*100</f>
        <v>#DIV/0!</v>
      </c>
      <c r="V36" s="76" t="e">
        <f t="shared" si="116"/>
        <v>#DIV/0!</v>
      </c>
      <c r="W36" s="76" t="e">
        <f t="shared" ref="W36" si="117">(W30+W31)/$D$6*100</f>
        <v>#DIV/0!</v>
      </c>
      <c r="X36" s="76" t="e">
        <f t="shared" ref="X36" si="118">(X30+X31)/$F$6*100</f>
        <v>#DIV/0!</v>
      </c>
      <c r="Y36" s="76" t="e">
        <f t="shared" ref="Y36" si="119">(Y30+Y31)/$H$6*100</f>
        <v>#DIV/0!</v>
      </c>
      <c r="Z36" s="76" t="e">
        <f t="shared" ref="Z36:AA36" si="120">(Z30+Z31)/$J$6*100</f>
        <v>#DIV/0!</v>
      </c>
      <c r="AA36" s="76" t="e">
        <f t="shared" si="120"/>
        <v>#DIV/0!</v>
      </c>
      <c r="AB36" s="76" t="e">
        <f t="shared" ref="AB36" si="121">(AB30+AB31)/$D$6*100</f>
        <v>#DIV/0!</v>
      </c>
      <c r="AC36" s="76" t="e">
        <f t="shared" ref="AC36" si="122">(AC30+AC31)/$F$6*100</f>
        <v>#DIV/0!</v>
      </c>
      <c r="AD36" s="76" t="e">
        <f>(AD30+AD31)/$H$6*100</f>
        <v>#DIV/0!</v>
      </c>
      <c r="AE36" s="76" t="e">
        <f t="shared" ref="AE36:AF36" si="123">(AE30+AE31)/$J$6*100</f>
        <v>#DIV/0!</v>
      </c>
      <c r="AF36" s="76" t="e">
        <f t="shared" si="123"/>
        <v>#DIV/0!</v>
      </c>
      <c r="AG36" s="76" t="e">
        <f t="shared" ref="AG36" si="124">(AG30+AG31)/$D$6*100</f>
        <v>#DIV/0!</v>
      </c>
      <c r="AH36" s="76" t="e">
        <f t="shared" ref="AH36" si="125">(AH30+AH31)/$F$6*100</f>
        <v>#DIV/0!</v>
      </c>
      <c r="AI36" s="76" t="e">
        <f t="shared" ref="AI36" si="126">(AI30+AI31)/$H$6*100</f>
        <v>#DIV/0!</v>
      </c>
      <c r="AJ36" s="76" t="e">
        <f t="shared" ref="AJ36:AK36" si="127">(AJ30+AJ31)/$J$6*100</f>
        <v>#DIV/0!</v>
      </c>
      <c r="AK36" s="76" t="e">
        <f t="shared" si="127"/>
        <v>#DIV/0!</v>
      </c>
      <c r="AL36" s="76" t="e">
        <f t="shared" ref="AL36" si="128">(AL30+AL31)/$D$6*100</f>
        <v>#DIV/0!</v>
      </c>
      <c r="AM36" s="76" t="e">
        <f t="shared" ref="AM36" si="129">(AM30+AM31)/$F$6*100</f>
        <v>#DIV/0!</v>
      </c>
      <c r="AN36" s="76" t="e">
        <f t="shared" ref="AN36" si="130">(AN30+AN31)/$H$6*100</f>
        <v>#DIV/0!</v>
      </c>
      <c r="AO36" s="76" t="e">
        <f t="shared" ref="AO36:AP36" si="131">(AO30+AO31)/$J$6*100</f>
        <v>#DIV/0!</v>
      </c>
      <c r="AP36" s="76" t="e">
        <f t="shared" si="131"/>
        <v>#DIV/0!</v>
      </c>
      <c r="AQ36" s="76" t="e">
        <f t="shared" ref="AQ36" si="132">(AQ30+AQ31)/$D$6*100</f>
        <v>#DIV/0!</v>
      </c>
      <c r="AR36" s="76" t="e">
        <f t="shared" ref="AR36" si="133">(AR30+AR31)/$F$6*100</f>
        <v>#DIV/0!</v>
      </c>
      <c r="AS36" s="76" t="e">
        <f t="shared" ref="AS36" si="134">(AS30+AS31)/$H$6*100</f>
        <v>#DIV/0!</v>
      </c>
      <c r="AT36" s="76" t="e">
        <f t="shared" ref="AT36:AU36" si="135">(AT30+AT31)/$J$6*100</f>
        <v>#DIV/0!</v>
      </c>
      <c r="AU36" s="76" t="e">
        <f t="shared" si="135"/>
        <v>#DIV/0!</v>
      </c>
      <c r="AV36" s="76" t="e">
        <f t="shared" ref="AV36" si="136">(AV30+AV31)/$D$6*100</f>
        <v>#DIV/0!</v>
      </c>
      <c r="AW36" s="76" t="e">
        <f t="shared" ref="AW36" si="137">(AW30+AW31)/$F$6*100</f>
        <v>#DIV/0!</v>
      </c>
      <c r="AX36" s="76" t="e">
        <f t="shared" ref="AX36" si="138">(AX30+AX31)/$H$6*100</f>
        <v>#DIV/0!</v>
      </c>
      <c r="AY36" s="76" t="e">
        <f t="shared" ref="AY36:AZ36" si="139">(AY30+AY31)/$J$6*100</f>
        <v>#DIV/0!</v>
      </c>
      <c r="AZ36" s="76" t="e">
        <f t="shared" si="139"/>
        <v>#DIV/0!</v>
      </c>
      <c r="BA36" s="76" t="e">
        <f t="shared" ref="BA36" si="140">(BA30+BA31)/$D$6*100</f>
        <v>#DIV/0!</v>
      </c>
      <c r="BB36" s="76" t="e">
        <f t="shared" ref="BB36" si="141">(BB30+BB31)/$F$6*100</f>
        <v>#DIV/0!</v>
      </c>
      <c r="BC36" s="76" t="e">
        <f t="shared" ref="BC36" si="142">(BC30+BC31)/$H$6*100</f>
        <v>#DIV/0!</v>
      </c>
      <c r="BD36" s="76" t="e">
        <f t="shared" ref="BD36:BE36" si="143">(BD30+BD31)/$J$6*100</f>
        <v>#DIV/0!</v>
      </c>
      <c r="BE36" s="76" t="e">
        <f t="shared" si="143"/>
        <v>#DIV/0!</v>
      </c>
      <c r="BF36" s="76" t="e">
        <f t="shared" ref="BF36" si="144">(BF30+BF31)/$D$6*100</f>
        <v>#DIV/0!</v>
      </c>
      <c r="BG36" s="76" t="e">
        <f t="shared" ref="BG36" si="145">(BG30+BG31)/$F$6*100</f>
        <v>#DIV/0!</v>
      </c>
      <c r="BH36" s="76" t="e">
        <f t="shared" ref="BH36" si="146">(BH30+BH31)/$H$6*100</f>
        <v>#DIV/0!</v>
      </c>
      <c r="BI36" s="76" t="e">
        <f t="shared" ref="BI36:BJ36" si="147">(BI30+BI31)/$J$6*100</f>
        <v>#DIV/0!</v>
      </c>
      <c r="BJ36" s="76" t="e">
        <f t="shared" si="147"/>
        <v>#DIV/0!</v>
      </c>
      <c r="BK36" s="76" t="e">
        <f t="shared" ref="BK36" si="148">(BK30+BK31)/$D$6*100</f>
        <v>#DIV/0!</v>
      </c>
      <c r="BL36" s="76" t="e">
        <f t="shared" ref="BL36" si="149">(BL30+BL31)/$F$6*100</f>
        <v>#DIV/0!</v>
      </c>
      <c r="BM36" s="76" t="e">
        <f t="shared" ref="BM36" si="150">(BM30+BM31)/$H$6*100</f>
        <v>#DIV/0!</v>
      </c>
      <c r="BN36" s="76" t="e">
        <f t="shared" ref="BN36:BO36" si="151">(BN30+BN31)/$J$6*100</f>
        <v>#DIV/0!</v>
      </c>
      <c r="BO36" s="76" t="e">
        <f t="shared" si="151"/>
        <v>#DIV/0!</v>
      </c>
      <c r="BP36" s="76" t="e">
        <f t="shared" ref="BP36" si="152">(BP30+BP31)/$D$6*100</f>
        <v>#DIV/0!</v>
      </c>
      <c r="BQ36" s="76" t="e">
        <f t="shared" ref="BQ36" si="153">(BQ30+BQ31)/$F$6*100</f>
        <v>#DIV/0!</v>
      </c>
      <c r="BR36" s="76" t="e">
        <f t="shared" ref="BR36" si="154">(BR30+BR31)/$H$6*100</f>
        <v>#DIV/0!</v>
      </c>
      <c r="BS36" s="76" t="e">
        <f t="shared" ref="BS36:BT36" si="155">(BS30+BS31)/$J$6*100</f>
        <v>#DIV/0!</v>
      </c>
      <c r="BT36" s="76" t="e">
        <f t="shared" si="155"/>
        <v>#DIV/0!</v>
      </c>
      <c r="BU36" s="76" t="e">
        <f t="shared" ref="BU36" si="156">(BU30+BU31)/$D$6*100</f>
        <v>#DIV/0!</v>
      </c>
      <c r="BV36" s="76" t="e">
        <f t="shared" ref="BV36" si="157">(BV30+BV31)/$F$6*100</f>
        <v>#DIV/0!</v>
      </c>
      <c r="BW36" s="76" t="e">
        <f t="shared" ref="BW36" si="158">(BW30+BW31)/$H$6*100</f>
        <v>#DIV/0!</v>
      </c>
      <c r="BX36" s="76" t="e">
        <f t="shared" ref="BX36:BY36" si="159">(BX30+BX31)/$J$6*100</f>
        <v>#DIV/0!</v>
      </c>
      <c r="BY36" s="76" t="e">
        <f t="shared" si="159"/>
        <v>#DIV/0!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23"/>
      <c r="CU36" s="23"/>
      <c r="CV36" s="23"/>
      <c r="CW36" s="23"/>
      <c r="CX36" s="23"/>
    </row>
    <row r="37" spans="1:10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3.5" thickBot="1">
      <c r="A38" s="195" t="s">
        <v>49</v>
      </c>
      <c r="B38" s="196"/>
      <c r="C38" s="197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23"/>
      <c r="CS38" s="23"/>
      <c r="CT38" s="23"/>
      <c r="CU38" s="23"/>
      <c r="CV38" s="23"/>
      <c r="CW38" s="3"/>
      <c r="CX38" s="3"/>
    </row>
    <row r="39" spans="1:102" ht="13.5" thickBot="1">
      <c r="A39" s="6"/>
      <c r="B39" s="43" t="s">
        <v>12</v>
      </c>
      <c r="C39" s="72" t="e">
        <f>(C34+H34+M34+R34+W34+AB34+AG34+AL34+AQ34+AV34+BA34+BF34+BK34+BP34+BU34)/S3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SUM(C30+H30+M30+R30+W30+AB30+AG30+AL30+AQ30+AV30+BA30+BF30+BK30+BP30+BU30)</f>
        <v>0</v>
      </c>
      <c r="S39" s="204"/>
      <c r="T39" s="204">
        <f>SUM(D30+I30+N30+S30+X30+AC30+AH30+AM30+AR30+AW30+BB30+BG30+BL30+BQ30+BV30)</f>
        <v>0</v>
      </c>
      <c r="U39" s="204"/>
      <c r="V39" s="204">
        <f>SUM(E30+J30+O30+T30+Y30+AD30+AI30+AN30+AS30+AX30+BC30+BH30+BM30+BR30+BW30)</f>
        <v>0</v>
      </c>
      <c r="W39" s="204"/>
      <c r="X39" s="204">
        <f>SUM(F30+K30+P30+U30+Z30+AE30+AJ30+AO30+AT30+AY30+BD30+BI30+BN30+BS30+BX30)</f>
        <v>0</v>
      </c>
      <c r="Y39" s="204"/>
      <c r="Z39" s="200">
        <f>SUM(G30+L30+Q30+V30+AA30+AF30+AK30+AP30+AU30+AZ30+BE30+BJ30+BO30+BT30+BY30)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23"/>
      <c r="CS39" s="23"/>
      <c r="CT39" s="23"/>
      <c r="CU39" s="23"/>
      <c r="CV39" s="23"/>
      <c r="CW39" s="3"/>
      <c r="CX39" s="3"/>
    </row>
    <row r="40" spans="1:102" ht="13.5" thickBot="1">
      <c r="A40" s="6"/>
      <c r="B40" s="43" t="s">
        <v>13</v>
      </c>
      <c r="C40" s="72" t="e">
        <f>(D34+I34+N34+S34+X34+AC34+AH34+AM34+AR34+AW34+BB34+BG34+BL34+BQ34+BV34)/U3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 t="shared" ref="R40:R42" si="160">SUM(C31+H31+M31+R31+W31+AB31+AG31+AL31+AQ31+AV31+BA31+BF31+BK31+BP31+BU31)</f>
        <v>0</v>
      </c>
      <c r="S40" s="204"/>
      <c r="T40" s="204">
        <f t="shared" ref="T40:T42" si="161">SUM(D31+I31+N31+S31+X31+AC31+AH31+AM31+AR31+AW31+BB31+BG31+BL31+BQ31+BV31)</f>
        <v>0</v>
      </c>
      <c r="U40" s="204"/>
      <c r="V40" s="204">
        <f t="shared" ref="V40:V42" si="162">SUM(E31+J31+O31+T31+Y31+AD31+AI31+AN31+AS31+AX31+BC31+BH31+BM31+BR31+BW31)</f>
        <v>0</v>
      </c>
      <c r="W40" s="204"/>
      <c r="X40" s="204">
        <f t="shared" ref="X40:X42" si="163">SUM(F31+K31+P31+U31+Z31+AE31+AJ31+AO31+AT31+AY31+BD31+BI31+BN31+BS31+BX31)</f>
        <v>0</v>
      </c>
      <c r="Y40" s="204"/>
      <c r="Z40" s="200">
        <f t="shared" ref="Z40:Z42" si="164">SUM(G31+L31+Q31+V31+AA31+AF31+AK31+AP31+AU31+AZ31+BE31+BJ31+BO31+BT31+BY31)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23"/>
      <c r="CS40" s="23"/>
      <c r="CT40" s="23"/>
      <c r="CU40" s="23"/>
      <c r="CV40" s="23"/>
      <c r="CW40" s="3"/>
      <c r="CX40" s="3"/>
    </row>
    <row r="41" spans="1:102" ht="13.5" thickBot="1">
      <c r="A41" s="6"/>
      <c r="B41" s="43" t="s">
        <v>14</v>
      </c>
      <c r="C41" s="72" t="e">
        <f>(E34+J34+O34+T34+Y34+AD34+AI34+AN34+AS34+AX34+BC34+BH34+BM34+BR34+BW34)/W3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 t="shared" si="160"/>
        <v>0</v>
      </c>
      <c r="S41" s="204"/>
      <c r="T41" s="204">
        <f>SUM(D32+I32+N32+S32+X32+AC32+AH32+AM32+AR32+AW32+BB32+BG32+BL32+BQ32+BV32)</f>
        <v>0</v>
      </c>
      <c r="U41" s="204"/>
      <c r="V41" s="204">
        <f t="shared" si="162"/>
        <v>0</v>
      </c>
      <c r="W41" s="204"/>
      <c r="X41" s="204">
        <f t="shared" si="163"/>
        <v>0</v>
      </c>
      <c r="Y41" s="204"/>
      <c r="Z41" s="200">
        <f t="shared" si="164"/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23"/>
      <c r="CS41" s="23"/>
      <c r="CT41" s="23"/>
      <c r="CU41" s="23"/>
      <c r="CV41" s="23"/>
      <c r="CW41" s="3"/>
      <c r="CX41" s="3"/>
    </row>
    <row r="42" spans="1:102" ht="13.5" thickBot="1">
      <c r="A42" s="6"/>
      <c r="B42" s="43" t="s">
        <v>15</v>
      </c>
      <c r="C42" s="72" t="e">
        <f>(F34+K34+P34+U34+Z34+AE34+AJ34+AO34+AT34+AY34+BD34+BI34+BN34+BS34+BX34)/Y3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 t="shared" si="160"/>
        <v>0</v>
      </c>
      <c r="S42" s="204"/>
      <c r="T42" s="204">
        <f t="shared" si="161"/>
        <v>0</v>
      </c>
      <c r="U42" s="204"/>
      <c r="V42" s="204">
        <f t="shared" si="162"/>
        <v>0</v>
      </c>
      <c r="W42" s="204"/>
      <c r="X42" s="204">
        <f t="shared" si="163"/>
        <v>0</v>
      </c>
      <c r="Y42" s="204"/>
      <c r="Z42" s="200">
        <f t="shared" si="164"/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23"/>
      <c r="CS42" s="23"/>
      <c r="CT42" s="23"/>
      <c r="CU42" s="23"/>
      <c r="CV42" s="23"/>
      <c r="CW42" s="3"/>
      <c r="CX42" s="3"/>
    </row>
    <row r="43" spans="1:102" ht="13.5" thickBot="1">
      <c r="A43" s="6"/>
      <c r="B43" s="45" t="s">
        <v>48</v>
      </c>
      <c r="C43" s="72" t="e">
        <f>(G34+L34+Q34+V34+AA34+AF34+AK34+AP34+AU34+AZ34+BE34+BJ34+BO34+BT34+BY34)/Y3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  <c r="CW43" s="3"/>
      <c r="CX43" s="3"/>
    </row>
    <row r="44" spans="1:102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</row>
    <row r="48" spans="1:102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>
      <c r="A52" s="207" t="s">
        <v>59</v>
      </c>
      <c r="B52" s="207"/>
      <c r="C52" s="208" t="s">
        <v>66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</sheetData>
  <mergeCells count="97">
    <mergeCell ref="A45:B45"/>
    <mergeCell ref="A52:B52"/>
    <mergeCell ref="C52:J52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Z40:AA40"/>
    <mergeCell ref="V38:W38"/>
    <mergeCell ref="X38:Y38"/>
    <mergeCell ref="Z38:AA38"/>
    <mergeCell ref="P39:Q39"/>
    <mergeCell ref="R39:S39"/>
    <mergeCell ref="T39:U39"/>
    <mergeCell ref="V39:W39"/>
    <mergeCell ref="X39:Y39"/>
    <mergeCell ref="Z39:AA39"/>
    <mergeCell ref="T38:U38"/>
    <mergeCell ref="P40:Q40"/>
    <mergeCell ref="R40:S40"/>
    <mergeCell ref="T40:U40"/>
    <mergeCell ref="V40:W40"/>
    <mergeCell ref="X40:Y40"/>
    <mergeCell ref="A34:B34"/>
    <mergeCell ref="A36:B36"/>
    <mergeCell ref="A38:C38"/>
    <mergeCell ref="E38:Q38"/>
    <mergeCell ref="R38:S38"/>
    <mergeCell ref="CT8:CX8"/>
    <mergeCell ref="A30:B30"/>
    <mergeCell ref="CT30:CX30"/>
    <mergeCell ref="A31:B31"/>
    <mergeCell ref="A32:B32"/>
    <mergeCell ref="CJ8:CN8"/>
    <mergeCell ref="CO8:CS8"/>
    <mergeCell ref="A33:B33"/>
    <mergeCell ref="BP8:BT8"/>
    <mergeCell ref="BU8:BY8"/>
    <mergeCell ref="BZ8:CD8"/>
    <mergeCell ref="CE8:CI8"/>
    <mergeCell ref="AL8:AP8"/>
    <mergeCell ref="AQ8:AU8"/>
    <mergeCell ref="AV8:AZ8"/>
    <mergeCell ref="BA8:BE8"/>
    <mergeCell ref="BF8:BJ8"/>
    <mergeCell ref="BK8:BO8"/>
    <mergeCell ref="A1:AV1"/>
    <mergeCell ref="A8:A9"/>
    <mergeCell ref="B8:B9"/>
    <mergeCell ref="C8:G8"/>
    <mergeCell ref="H8:L8"/>
    <mergeCell ref="M8:Q8"/>
    <mergeCell ref="R8:V8"/>
    <mergeCell ref="W8:AA8"/>
    <mergeCell ref="AB8:AF8"/>
    <mergeCell ref="AG8:AK8"/>
    <mergeCell ref="D2:E2"/>
    <mergeCell ref="F2:G2"/>
    <mergeCell ref="H2:I2"/>
    <mergeCell ref="J2:K2"/>
    <mergeCell ref="S2:T2"/>
    <mergeCell ref="U2:V2"/>
    <mergeCell ref="W2:X2"/>
    <mergeCell ref="Y2:Z2"/>
    <mergeCell ref="A3:C3"/>
    <mergeCell ref="D3:E3"/>
    <mergeCell ref="F3:G3"/>
    <mergeCell ref="H3:I3"/>
    <mergeCell ref="J3:K3"/>
    <mergeCell ref="M3:R3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</mergeCells>
  <phoneticPr fontId="0" type="noConversion"/>
  <conditionalFormatting sqref="AI10:AJ29 AN10:AN12 G10:Z29 AB10:AG29">
    <cfRule type="cellIs" dxfId="44" priority="6" stopIfTrue="1" operator="equal">
      <formula>2</formula>
    </cfRule>
  </conditionalFormatting>
  <conditionalFormatting sqref="AA10:AA29">
    <cfRule type="cellIs" dxfId="43" priority="5" stopIfTrue="1" operator="equal">
      <formula>2</formula>
    </cfRule>
  </conditionalFormatting>
  <conditionalFormatting sqref="C10:BY25 G26:G28 L26:L28 Q26:Q28 V26:V28 AA26:AA28 AF26:AF28 AK26:AK28 AP26:AP28 AU26:AU28 AZ26:AZ28 BE26:BE28 BJ26:BJ28 BO26:BO28 BT26:BT28 BY26:BY28">
    <cfRule type="containsText" dxfId="42" priority="4" operator="containsText" text="2">
      <formula>NOT(ISERROR(SEARCH("2",C10)))</formula>
    </cfRule>
  </conditionalFormatting>
  <conditionalFormatting sqref="AI10:AJ29 AN10:AN12 G10:Z29 AB10:AG29">
    <cfRule type="cellIs" dxfId="41" priority="3" stopIfTrue="1" operator="equal">
      <formula>2</formula>
    </cfRule>
  </conditionalFormatting>
  <conditionalFormatting sqref="AA10:AA29">
    <cfRule type="cellIs" dxfId="40" priority="2" stopIfTrue="1" operator="equal">
      <formula>2</formula>
    </cfRule>
  </conditionalFormatting>
  <conditionalFormatting sqref="C10:BY25 G26:G28 L26:L28 Q26:Q28 V26:V28 AA26:AA28 AF26:AF28 AK26:AK28 AP26:AP28 AU26:AU28 AZ26:AZ28 BE26:BE28 BJ26:BJ28 BO26:BO28 BT26:BT28 BY26:BY28">
    <cfRule type="containsText" dxfId="39" priority="1" operator="containsText" text="2">
      <formula>NOT(ISERROR(SEARCH("2",C10)))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X58"/>
  <sheetViews>
    <sheetView workbookViewId="0">
      <selection activeCell="N7" sqref="N7"/>
    </sheetView>
  </sheetViews>
  <sheetFormatPr defaultRowHeight="12.75"/>
  <cols>
    <col min="1" max="1" width="3.42578125" customWidth="1"/>
    <col min="2" max="2" width="26.140625" customWidth="1"/>
    <col min="3" max="3" width="5.85546875" customWidth="1"/>
    <col min="4" max="4" width="3.7109375" customWidth="1"/>
    <col min="5" max="5" width="4" customWidth="1"/>
    <col min="6" max="6" width="3.28515625" customWidth="1"/>
    <col min="7" max="7" width="4" customWidth="1"/>
    <col min="8" max="8" width="3.85546875" customWidth="1"/>
    <col min="9" max="9" width="4.5703125" customWidth="1"/>
    <col min="10" max="10" width="4.85546875" customWidth="1"/>
    <col min="11" max="11" width="5.140625" customWidth="1"/>
    <col min="12" max="12" width="4.140625" customWidth="1"/>
    <col min="13" max="13" width="3.85546875" customWidth="1"/>
    <col min="14" max="14" width="4" customWidth="1"/>
    <col min="15" max="15" width="4.140625" customWidth="1"/>
    <col min="16" max="16" width="3.85546875" customWidth="1"/>
    <col min="17" max="17" width="4" customWidth="1"/>
    <col min="18" max="18" width="4.42578125" customWidth="1"/>
    <col min="19" max="19" width="3.85546875" customWidth="1"/>
    <col min="20" max="21" width="4" customWidth="1"/>
    <col min="22" max="23" width="3.85546875" customWidth="1"/>
    <col min="24" max="24" width="3.7109375" customWidth="1"/>
    <col min="25" max="25" width="3.42578125" customWidth="1"/>
    <col min="26" max="26" width="4.85546875" customWidth="1"/>
    <col min="27" max="27" width="4" customWidth="1"/>
    <col min="28" max="28" width="4.7109375" customWidth="1"/>
    <col min="29" max="29" width="4" customWidth="1"/>
    <col min="30" max="30" width="5.140625" customWidth="1"/>
    <col min="31" max="31" width="5" customWidth="1"/>
    <col min="32" max="32" width="4.85546875" customWidth="1"/>
    <col min="33" max="33" width="5.42578125" customWidth="1"/>
    <col min="34" max="34" width="4.140625" customWidth="1"/>
    <col min="35" max="35" width="5" customWidth="1"/>
    <col min="36" max="36" width="5.5703125" customWidth="1"/>
    <col min="37" max="37" width="4" customWidth="1"/>
    <col min="38" max="38" width="3.85546875" customWidth="1"/>
    <col min="39" max="39" width="4.28515625" customWidth="1"/>
    <col min="40" max="40" width="5" customWidth="1"/>
    <col min="41" max="41" width="4.7109375" customWidth="1"/>
    <col min="42" max="42" width="5.28515625" customWidth="1"/>
    <col min="43" max="43" width="4.7109375" customWidth="1"/>
    <col min="44" max="44" width="5.28515625" customWidth="1"/>
    <col min="45" max="45" width="4.42578125" customWidth="1"/>
    <col min="46" max="46" width="4.28515625" customWidth="1"/>
    <col min="47" max="47" width="4.5703125" customWidth="1"/>
    <col min="48" max="48" width="3.5703125" customWidth="1"/>
    <col min="49" max="49" width="4.5703125" customWidth="1"/>
    <col min="50" max="50" width="3.85546875" customWidth="1"/>
    <col min="51" max="51" width="5.140625" customWidth="1"/>
    <col min="52" max="52" width="5" customWidth="1"/>
    <col min="53" max="53" width="5.5703125" customWidth="1"/>
    <col min="54" max="54" width="5" customWidth="1"/>
    <col min="55" max="56" width="5.5703125" customWidth="1"/>
    <col min="57" max="57" width="5" customWidth="1"/>
    <col min="58" max="58" width="4.85546875" customWidth="1"/>
    <col min="59" max="59" width="4.5703125" customWidth="1"/>
    <col min="60" max="60" width="7" customWidth="1"/>
    <col min="61" max="61" width="6.5703125" customWidth="1"/>
    <col min="62" max="62" width="5.140625" customWidth="1"/>
    <col min="63" max="63" width="5.5703125" customWidth="1"/>
    <col min="64" max="65" width="5.42578125" customWidth="1"/>
    <col min="66" max="66" width="5.5703125" customWidth="1"/>
    <col min="67" max="67" width="6.140625" customWidth="1"/>
    <col min="68" max="68" width="5.7109375" customWidth="1"/>
    <col min="69" max="69" width="3.7109375" customWidth="1"/>
    <col min="70" max="70" width="3.5703125" customWidth="1"/>
    <col min="71" max="71" width="4" customWidth="1"/>
    <col min="72" max="74" width="3.85546875" customWidth="1"/>
    <col min="75" max="75" width="3.42578125" customWidth="1"/>
    <col min="76" max="76" width="3.7109375" customWidth="1"/>
    <col min="77" max="77" width="4.42578125" customWidth="1"/>
    <col min="78" max="78" width="4.5703125" customWidth="1"/>
    <col min="79" max="79" width="4.28515625" customWidth="1"/>
    <col min="80" max="82" width="4" customWidth="1"/>
    <col min="83" max="84" width="4.140625" customWidth="1"/>
    <col min="85" max="85" width="3.85546875" customWidth="1"/>
    <col min="86" max="86" width="4.140625" customWidth="1"/>
    <col min="87" max="87" width="3.85546875" customWidth="1"/>
    <col min="88" max="88" width="4.140625" customWidth="1"/>
    <col min="89" max="89" width="3.7109375" customWidth="1"/>
    <col min="90" max="90" width="4" customWidth="1"/>
    <col min="91" max="91" width="3.42578125" customWidth="1"/>
    <col min="92" max="92" width="3.5703125" customWidth="1"/>
    <col min="93" max="93" width="3.7109375" customWidth="1"/>
    <col min="94" max="94" width="3.85546875" customWidth="1"/>
    <col min="95" max="95" width="3.42578125" customWidth="1"/>
    <col min="96" max="96" width="3.7109375" customWidth="1"/>
    <col min="97" max="97" width="3.85546875" customWidth="1"/>
    <col min="98" max="98" width="5.28515625" customWidth="1"/>
    <col min="99" max="99" width="5.42578125" customWidth="1"/>
    <col min="100" max="100" width="5.5703125" customWidth="1"/>
    <col min="101" max="101" width="5" customWidth="1"/>
    <col min="102" max="102" width="5.140625" customWidth="1"/>
  </cols>
  <sheetData>
    <row r="1" spans="1:102" ht="15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3"/>
    </row>
    <row r="2" spans="1:102" ht="26.25" customHeight="1">
      <c r="A2" s="111"/>
      <c r="B2" s="111"/>
      <c r="C2" s="111"/>
      <c r="D2" s="163" t="s">
        <v>145</v>
      </c>
      <c r="E2" s="163"/>
      <c r="F2" s="163" t="s">
        <v>146</v>
      </c>
      <c r="G2" s="163"/>
      <c r="H2" s="163" t="s">
        <v>152</v>
      </c>
      <c r="I2" s="163"/>
      <c r="J2" s="135"/>
      <c r="K2" s="136"/>
      <c r="L2" s="117"/>
      <c r="M2" s="117"/>
      <c r="N2" s="117"/>
      <c r="O2" s="117"/>
      <c r="P2" s="117"/>
      <c r="Q2" s="117"/>
      <c r="R2" s="117"/>
      <c r="S2" s="163" t="s">
        <v>145</v>
      </c>
      <c r="T2" s="163"/>
      <c r="U2" s="163" t="s">
        <v>146</v>
      </c>
      <c r="V2" s="163"/>
      <c r="W2" s="163" t="s">
        <v>152</v>
      </c>
      <c r="X2" s="163"/>
      <c r="Y2" s="233"/>
      <c r="Z2" s="233"/>
      <c r="AA2" s="61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3"/>
    </row>
    <row r="3" spans="1:102" ht="15">
      <c r="A3" s="156" t="s">
        <v>94</v>
      </c>
      <c r="B3" s="156"/>
      <c r="C3" s="167"/>
      <c r="D3" s="159">
        <v>11</v>
      </c>
      <c r="E3" s="160"/>
      <c r="F3" s="161">
        <v>11</v>
      </c>
      <c r="G3" s="162"/>
      <c r="H3" s="158">
        <v>11</v>
      </c>
      <c r="I3" s="158"/>
      <c r="J3" s="137"/>
      <c r="K3" s="63"/>
      <c r="L3" s="3"/>
      <c r="M3" s="166" t="s">
        <v>100</v>
      </c>
      <c r="N3" s="166"/>
      <c r="O3" s="166"/>
      <c r="P3" s="166"/>
      <c r="Q3" s="166"/>
      <c r="R3" s="167"/>
      <c r="S3" s="159"/>
      <c r="T3" s="160"/>
      <c r="U3" s="159"/>
      <c r="V3" s="160"/>
      <c r="W3" s="157"/>
      <c r="X3" s="157"/>
      <c r="Y3" s="232"/>
      <c r="Z3" s="232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3"/>
    </row>
    <row r="4" spans="1:102" ht="15">
      <c r="A4" s="156" t="s">
        <v>95</v>
      </c>
      <c r="B4" s="156"/>
      <c r="C4" s="167"/>
      <c r="D4" s="159">
        <v>0</v>
      </c>
      <c r="E4" s="160"/>
      <c r="F4" s="161">
        <v>0</v>
      </c>
      <c r="G4" s="162"/>
      <c r="H4" s="158">
        <v>0</v>
      </c>
      <c r="I4" s="158"/>
      <c r="J4" s="137"/>
      <c r="K4" s="63"/>
      <c r="L4" s="3"/>
      <c r="M4" s="110"/>
      <c r="N4" s="113"/>
      <c r="O4" s="113"/>
      <c r="P4" s="113"/>
      <c r="Q4" s="113"/>
      <c r="R4" s="113"/>
      <c r="S4" s="113"/>
      <c r="T4" s="116"/>
      <c r="U4" s="116"/>
      <c r="V4" s="46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3"/>
    </row>
    <row r="5" spans="1:102" ht="15">
      <c r="A5" s="156" t="s">
        <v>96</v>
      </c>
      <c r="B5" s="156"/>
      <c r="C5" s="167"/>
      <c r="D5" s="159">
        <v>0</v>
      </c>
      <c r="E5" s="160"/>
      <c r="F5" s="161">
        <v>0</v>
      </c>
      <c r="G5" s="162"/>
      <c r="H5" s="158">
        <v>0</v>
      </c>
      <c r="I5" s="158"/>
      <c r="J5" s="137"/>
      <c r="K5" s="63"/>
      <c r="L5" s="3"/>
      <c r="M5" s="110"/>
      <c r="N5" s="113"/>
      <c r="O5" s="113"/>
      <c r="P5" s="113"/>
      <c r="Q5" s="113"/>
      <c r="R5" s="113"/>
      <c r="S5" s="113"/>
      <c r="T5" s="115"/>
      <c r="U5" s="115"/>
      <c r="V5" s="46"/>
      <c r="W5" s="110"/>
      <c r="X5" s="110"/>
      <c r="Y5" s="110"/>
      <c r="Z5" s="110"/>
      <c r="AA5" s="110"/>
      <c r="AB5" s="110"/>
      <c r="AC5" s="110"/>
      <c r="AD5" s="110"/>
      <c r="AE5" s="134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3"/>
    </row>
    <row r="6" spans="1:102" ht="15">
      <c r="A6" s="156" t="s">
        <v>97</v>
      </c>
      <c r="B6" s="156"/>
      <c r="C6" s="167"/>
      <c r="D6" s="157">
        <v>11</v>
      </c>
      <c r="E6" s="157"/>
      <c r="F6" s="158">
        <v>11</v>
      </c>
      <c r="G6" s="158"/>
      <c r="H6" s="158">
        <v>11</v>
      </c>
      <c r="I6" s="158"/>
      <c r="J6" s="137"/>
      <c r="K6" s="63"/>
      <c r="L6" s="3"/>
      <c r="M6" s="110"/>
      <c r="N6" s="113"/>
      <c r="O6" s="113"/>
      <c r="P6" s="113"/>
      <c r="Q6" s="113"/>
      <c r="R6" s="113"/>
      <c r="S6" s="113"/>
      <c r="T6" s="114"/>
      <c r="U6" s="46"/>
      <c r="V6" s="46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3"/>
    </row>
    <row r="7" spans="1:102" ht="15.75" thickBot="1">
      <c r="A7" s="110"/>
      <c r="B7" s="110"/>
      <c r="C7" s="106"/>
      <c r="D7" s="106"/>
      <c r="E7" s="106"/>
      <c r="F7" s="111"/>
      <c r="G7" s="110"/>
      <c r="H7" s="111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3"/>
    </row>
    <row r="8" spans="1:102" ht="13.5" thickBot="1">
      <c r="A8" s="222"/>
      <c r="B8" s="220" t="s">
        <v>0</v>
      </c>
      <c r="C8" s="176" t="s">
        <v>10</v>
      </c>
      <c r="D8" s="177"/>
      <c r="E8" s="178"/>
      <c r="F8" s="176" t="s">
        <v>16</v>
      </c>
      <c r="G8" s="177"/>
      <c r="H8" s="178"/>
      <c r="I8" s="176" t="s">
        <v>18</v>
      </c>
      <c r="J8" s="177"/>
      <c r="K8" s="177"/>
      <c r="L8" s="176" t="s">
        <v>103</v>
      </c>
      <c r="M8" s="177"/>
      <c r="N8" s="178"/>
      <c r="O8" s="177" t="s">
        <v>104</v>
      </c>
      <c r="P8" s="177"/>
      <c r="Q8" s="178"/>
      <c r="R8" s="177" t="s">
        <v>2</v>
      </c>
      <c r="S8" s="177"/>
      <c r="T8" s="178"/>
      <c r="U8" s="176" t="s">
        <v>105</v>
      </c>
      <c r="V8" s="177"/>
      <c r="W8" s="178"/>
      <c r="X8" s="176" t="s">
        <v>1</v>
      </c>
      <c r="Y8" s="177"/>
      <c r="Z8" s="177"/>
      <c r="AA8" s="177" t="s">
        <v>151</v>
      </c>
      <c r="AB8" s="177"/>
      <c r="AC8" s="178"/>
      <c r="AD8" s="176" t="s">
        <v>20</v>
      </c>
      <c r="AE8" s="177"/>
      <c r="AF8" s="177"/>
      <c r="AG8" s="176" t="s">
        <v>21</v>
      </c>
      <c r="AH8" s="177"/>
      <c r="AI8" s="178"/>
      <c r="AJ8" s="176" t="s">
        <v>4</v>
      </c>
      <c r="AK8" s="177"/>
      <c r="AL8" s="177"/>
      <c r="AM8" s="226" t="s">
        <v>150</v>
      </c>
      <c r="AN8" s="227"/>
      <c r="AO8" s="227"/>
      <c r="AP8" s="176" t="s">
        <v>23</v>
      </c>
      <c r="AQ8" s="177"/>
      <c r="AR8" s="178"/>
      <c r="AS8" s="176" t="s">
        <v>106</v>
      </c>
      <c r="AT8" s="177"/>
      <c r="AU8" s="177"/>
      <c r="AV8" s="176" t="s">
        <v>149</v>
      </c>
      <c r="AW8" s="177"/>
      <c r="AX8" s="178"/>
      <c r="AY8" s="176" t="s">
        <v>43</v>
      </c>
      <c r="AZ8" s="177"/>
      <c r="BA8" s="177"/>
      <c r="BB8" s="176" t="s">
        <v>42</v>
      </c>
      <c r="BC8" s="177"/>
      <c r="BD8" s="177"/>
      <c r="BE8" s="176" t="s">
        <v>44</v>
      </c>
      <c r="BF8" s="177"/>
      <c r="BG8" s="177"/>
      <c r="BH8" s="176" t="s">
        <v>45</v>
      </c>
      <c r="BI8" s="177"/>
      <c r="BJ8" s="177"/>
      <c r="BK8" s="181" t="s">
        <v>47</v>
      </c>
      <c r="BL8" s="182"/>
      <c r="BM8" s="183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</row>
    <row r="9" spans="1:102" ht="72.75" customHeight="1" thickBot="1">
      <c r="A9" s="223"/>
      <c r="B9" s="221"/>
      <c r="C9" s="33" t="s">
        <v>147</v>
      </c>
      <c r="D9" s="33" t="s">
        <v>148</v>
      </c>
      <c r="E9" s="33" t="s">
        <v>48</v>
      </c>
      <c r="F9" s="33" t="s">
        <v>147</v>
      </c>
      <c r="G9" s="33" t="s">
        <v>148</v>
      </c>
      <c r="H9" s="33" t="s">
        <v>48</v>
      </c>
      <c r="I9" s="33" t="s">
        <v>147</v>
      </c>
      <c r="J9" s="33" t="s">
        <v>148</v>
      </c>
      <c r="K9" s="33" t="s">
        <v>48</v>
      </c>
      <c r="L9" s="33" t="s">
        <v>147</v>
      </c>
      <c r="M9" s="33" t="s">
        <v>148</v>
      </c>
      <c r="N9" s="33" t="s">
        <v>48</v>
      </c>
      <c r="O9" s="33" t="s">
        <v>147</v>
      </c>
      <c r="P9" s="33" t="s">
        <v>148</v>
      </c>
      <c r="Q9" s="33" t="s">
        <v>48</v>
      </c>
      <c r="R9" s="33" t="s">
        <v>147</v>
      </c>
      <c r="S9" s="33" t="s">
        <v>148</v>
      </c>
      <c r="T9" s="33" t="s">
        <v>48</v>
      </c>
      <c r="U9" s="33" t="s">
        <v>147</v>
      </c>
      <c r="V9" s="33" t="s">
        <v>148</v>
      </c>
      <c r="W9" s="33" t="s">
        <v>48</v>
      </c>
      <c r="X9" s="33" t="s">
        <v>147</v>
      </c>
      <c r="Y9" s="33" t="s">
        <v>148</v>
      </c>
      <c r="Z9" s="33" t="s">
        <v>48</v>
      </c>
      <c r="AA9" s="33" t="s">
        <v>147</v>
      </c>
      <c r="AB9" s="33" t="s">
        <v>148</v>
      </c>
      <c r="AC9" s="33" t="s">
        <v>48</v>
      </c>
      <c r="AD9" s="33" t="s">
        <v>147</v>
      </c>
      <c r="AE9" s="33" t="s">
        <v>148</v>
      </c>
      <c r="AF9" s="33" t="s">
        <v>48</v>
      </c>
      <c r="AG9" s="33" t="s">
        <v>147</v>
      </c>
      <c r="AH9" s="33" t="s">
        <v>148</v>
      </c>
      <c r="AI9" s="33" t="s">
        <v>48</v>
      </c>
      <c r="AJ9" s="33" t="s">
        <v>147</v>
      </c>
      <c r="AK9" s="33" t="s">
        <v>148</v>
      </c>
      <c r="AL9" s="33" t="s">
        <v>48</v>
      </c>
      <c r="AM9" s="33" t="s">
        <v>147</v>
      </c>
      <c r="AN9" s="33" t="s">
        <v>148</v>
      </c>
      <c r="AO9" s="33" t="s">
        <v>48</v>
      </c>
      <c r="AP9" s="33" t="s">
        <v>147</v>
      </c>
      <c r="AQ9" s="33" t="s">
        <v>148</v>
      </c>
      <c r="AR9" s="33" t="s">
        <v>48</v>
      </c>
      <c r="AS9" s="33" t="s">
        <v>147</v>
      </c>
      <c r="AT9" s="33" t="s">
        <v>148</v>
      </c>
      <c r="AU9" s="33" t="s">
        <v>48</v>
      </c>
      <c r="AV9" s="33" t="s">
        <v>147</v>
      </c>
      <c r="AW9" s="33" t="s">
        <v>148</v>
      </c>
      <c r="AX9" s="33" t="s">
        <v>48</v>
      </c>
      <c r="AY9" s="148" t="s">
        <v>147</v>
      </c>
      <c r="AZ9" s="148" t="s">
        <v>148</v>
      </c>
      <c r="BA9" s="148" t="s">
        <v>48</v>
      </c>
      <c r="BB9" s="148" t="s">
        <v>147</v>
      </c>
      <c r="BC9" s="148" t="s">
        <v>148</v>
      </c>
      <c r="BD9" s="148" t="s">
        <v>48</v>
      </c>
      <c r="BE9" s="148" t="s">
        <v>147</v>
      </c>
      <c r="BF9" s="148" t="s">
        <v>148</v>
      </c>
      <c r="BG9" s="148" t="s">
        <v>48</v>
      </c>
      <c r="BH9" s="148" t="s">
        <v>147</v>
      </c>
      <c r="BI9" s="148" t="s">
        <v>148</v>
      </c>
      <c r="BJ9" s="148" t="s">
        <v>48</v>
      </c>
      <c r="BK9" s="148" t="s">
        <v>147</v>
      </c>
      <c r="BL9" s="148" t="s">
        <v>148</v>
      </c>
      <c r="BM9" s="148" t="s">
        <v>48</v>
      </c>
    </row>
    <row r="10" spans="1:102" ht="15" customHeight="1" thickBot="1">
      <c r="A10" s="24">
        <v>1</v>
      </c>
      <c r="B10" s="36"/>
      <c r="C10" s="58"/>
      <c r="D10" s="80"/>
      <c r="E10" s="103" t="e">
        <f t="shared" ref="E10:E20" si="0">AVERAGE(C10:D10)</f>
        <v>#DIV/0!</v>
      </c>
      <c r="F10" s="34"/>
      <c r="G10" s="81"/>
      <c r="H10" s="86" t="e">
        <f t="shared" ref="H10:H20" si="1">AVERAGE(F10:G10)</f>
        <v>#DIV/0!</v>
      </c>
      <c r="I10" s="26"/>
      <c r="J10" s="27"/>
      <c r="K10" s="87" t="e">
        <f t="shared" ref="K10:K20" si="2">AVERAGE(I10:J10)</f>
        <v>#DIV/0!</v>
      </c>
      <c r="L10" s="26"/>
      <c r="M10" s="27"/>
      <c r="N10" s="87" t="e">
        <f t="shared" ref="N10:N20" si="3">AVERAGE(L10:M10)</f>
        <v>#DIV/0!</v>
      </c>
      <c r="O10" s="26"/>
      <c r="P10" s="27"/>
      <c r="Q10" s="87" t="e">
        <f t="shared" ref="Q10:Q20" si="4">AVERAGE(O10:P10)</f>
        <v>#DIV/0!</v>
      </c>
      <c r="R10" s="27"/>
      <c r="S10" s="28"/>
      <c r="T10" s="87" t="e">
        <f t="shared" ref="T10:T20" si="5">AVERAGE(R10:S10)</f>
        <v>#DIV/0!</v>
      </c>
      <c r="U10" s="28"/>
      <c r="V10" s="28"/>
      <c r="W10" s="105" t="e">
        <f t="shared" ref="W10:W20" si="6">AVERAGE(U10:V10)</f>
        <v>#DIV/0!</v>
      </c>
      <c r="X10" s="25"/>
      <c r="Y10" s="35"/>
      <c r="Z10" s="88" t="e">
        <f t="shared" ref="Z10:Z20" si="7">AVERAGE(X10:Y10)</f>
        <v>#DIV/0!</v>
      </c>
      <c r="AA10" s="35"/>
      <c r="AB10" s="35"/>
      <c r="AC10" s="88" t="e">
        <f t="shared" ref="AC10:AC20" si="8">AVERAGE(AA10:AB10)</f>
        <v>#DIV/0!</v>
      </c>
      <c r="AD10" s="35"/>
      <c r="AE10" s="35"/>
      <c r="AF10" s="89" t="e">
        <f t="shared" ref="AF10:AF20" si="9">AVERAGE(AD10:AE10)</f>
        <v>#DIV/0!</v>
      </c>
      <c r="AG10" s="35"/>
      <c r="AH10" s="35"/>
      <c r="AI10" s="89" t="e">
        <f t="shared" ref="AI10:AI20" si="10">AVERAGE(AG10:AH10)</f>
        <v>#DIV/0!</v>
      </c>
      <c r="AJ10" s="31"/>
      <c r="AK10" s="91"/>
      <c r="AL10" s="89" t="e">
        <f t="shared" ref="AL10:AL20" si="11">AVERAGE(AJ10:AK10)</f>
        <v>#DIV/0!</v>
      </c>
      <c r="AM10" s="29"/>
      <c r="AN10" s="35"/>
      <c r="AO10" s="118" t="e">
        <f t="shared" ref="AO10:AO20" si="12">AVERAGE(AM10:AN10)</f>
        <v>#DIV/0!</v>
      </c>
      <c r="AP10" s="31"/>
      <c r="AQ10" s="35"/>
      <c r="AR10" s="88" t="e">
        <f t="shared" ref="AR10:AR20" si="13">AVERAGE(AP10:AQ10)</f>
        <v>#DIV/0!</v>
      </c>
      <c r="AS10" s="30"/>
      <c r="AT10" s="31"/>
      <c r="AU10" s="88" t="e">
        <f t="shared" ref="AU10:AU20" si="14">AVERAGE(AS10:AT10)</f>
        <v>#DIV/0!</v>
      </c>
      <c r="AV10" s="30"/>
      <c r="AW10" s="31"/>
      <c r="AX10" s="118" t="e">
        <f t="shared" ref="AX10:AX20" si="15">AVERAGE(AV10:AW10)</f>
        <v>#DIV/0!</v>
      </c>
      <c r="AY10" s="77">
        <f>COUNTIFS(C10:AX10,5,$C$9:$AX$9,"I полугодие")</f>
        <v>0</v>
      </c>
      <c r="AZ10" s="77">
        <f>COUNTIFS(C10:AX10,5,$C$9:$AX$9,"II полугодие")</f>
        <v>0</v>
      </c>
      <c r="BA10" s="77">
        <f>COUNTIFS(C10:AX10,5,$C$9:$AX$9,"Годовая")</f>
        <v>0</v>
      </c>
      <c r="BB10" s="77">
        <f>COUNTIFS(C10:AX10,4,$C$9:$AX$9,"I полугодие")</f>
        <v>0</v>
      </c>
      <c r="BC10" s="77">
        <f>COUNTIFS(C10:AX10,4,$C$9:$AX$9,"II полугодие")</f>
        <v>0</v>
      </c>
      <c r="BD10" s="77">
        <f>COUNTIFS(C10:AX10,4,$C$9:$AX$9,"Годовая")</f>
        <v>0</v>
      </c>
      <c r="BE10" s="77">
        <f>COUNTIFS(C10:AX10,3,$C$9:$AX$9,"I полугодие")</f>
        <v>0</v>
      </c>
      <c r="BF10" s="77">
        <f>COUNTIFS(C10:AX10,3,$C$9:$AX$9,"II полугодие")</f>
        <v>0</v>
      </c>
      <c r="BG10" s="77">
        <f>COUNTIFS(C10:AX10,3,$C$9:$AX$9,"Годовая")</f>
        <v>0</v>
      </c>
      <c r="BH10" s="77">
        <f>COUNTIFS(C10:AX10,2,$C$9:$AX$9,"I полугодие")</f>
        <v>0</v>
      </c>
      <c r="BI10" s="77">
        <f>COUNTIFS(C10:AX10,2,$C$9:$AX$9,"II полугодие")</f>
        <v>0</v>
      </c>
      <c r="BJ10" s="78">
        <f>COUNTIFS(C10:AX10,2,$C$9:$AX$9,"Годовая")</f>
        <v>0</v>
      </c>
      <c r="BK10" s="78" t="e">
        <f>ROUNDUP((AY10*1+BB10*0.64+BE10*0.36+BH10*0.14)/S3*100,0)</f>
        <v>#DIV/0!</v>
      </c>
      <c r="BL10" s="78" t="e">
        <f>ROUNDUP((AZ10*1+BC10*0.64+BF10*0.36+BI10*0.14)/U3*100,0)</f>
        <v>#DIV/0!</v>
      </c>
      <c r="BM10" s="78" t="e">
        <f>ROUNDUP((BA10*1+BD10*0.64+BG10*0.36+BJ10*0.14)/W3*100,0)</f>
        <v>#DIV/0!</v>
      </c>
    </row>
    <row r="11" spans="1:102" ht="14.25" thickBot="1">
      <c r="A11" s="24">
        <v>2</v>
      </c>
      <c r="B11" s="37"/>
      <c r="C11" s="16"/>
      <c r="D11" s="22"/>
      <c r="E11" s="103" t="e">
        <f t="shared" si="0"/>
        <v>#DIV/0!</v>
      </c>
      <c r="F11" s="18"/>
      <c r="G11" s="20"/>
      <c r="H11" s="86" t="e">
        <f t="shared" si="1"/>
        <v>#DIV/0!</v>
      </c>
      <c r="I11" s="10"/>
      <c r="J11" s="13"/>
      <c r="K11" s="87" t="e">
        <f t="shared" si="2"/>
        <v>#DIV/0!</v>
      </c>
      <c r="L11" s="10"/>
      <c r="M11" s="13"/>
      <c r="N11" s="87" t="e">
        <f t="shared" si="3"/>
        <v>#DIV/0!</v>
      </c>
      <c r="O11" s="10"/>
      <c r="P11" s="13"/>
      <c r="Q11" s="87" t="e">
        <f t="shared" si="4"/>
        <v>#DIV/0!</v>
      </c>
      <c r="R11" s="12"/>
      <c r="S11" s="13"/>
      <c r="T11" s="87" t="e">
        <f t="shared" si="5"/>
        <v>#DIV/0!</v>
      </c>
      <c r="U11" s="13"/>
      <c r="V11" s="13"/>
      <c r="W11" s="105" t="e">
        <f t="shared" si="6"/>
        <v>#DIV/0!</v>
      </c>
      <c r="X11" s="10"/>
      <c r="Y11" s="22"/>
      <c r="Z11" s="88" t="e">
        <f t="shared" si="7"/>
        <v>#DIV/0!</v>
      </c>
      <c r="AA11" s="22"/>
      <c r="AB11" s="22"/>
      <c r="AC11" s="88" t="e">
        <f t="shared" si="8"/>
        <v>#DIV/0!</v>
      </c>
      <c r="AD11" s="22"/>
      <c r="AE11" s="22"/>
      <c r="AF11" s="89" t="e">
        <f t="shared" si="9"/>
        <v>#DIV/0!</v>
      </c>
      <c r="AG11" s="22"/>
      <c r="AH11" s="22"/>
      <c r="AI11" s="89" t="e">
        <f t="shared" si="10"/>
        <v>#DIV/0!</v>
      </c>
      <c r="AJ11" s="16"/>
      <c r="AK11" s="22"/>
      <c r="AL11" s="89" t="e">
        <f t="shared" si="11"/>
        <v>#DIV/0!</v>
      </c>
      <c r="AM11" s="14"/>
      <c r="AN11" s="22"/>
      <c r="AO11" s="118" t="e">
        <f t="shared" si="12"/>
        <v>#DIV/0!</v>
      </c>
      <c r="AP11" s="119"/>
      <c r="AQ11" s="120"/>
      <c r="AR11" s="88" t="e">
        <f t="shared" si="13"/>
        <v>#DIV/0!</v>
      </c>
      <c r="AS11" s="15"/>
      <c r="AT11" s="16"/>
      <c r="AU11" s="88" t="e">
        <f t="shared" si="14"/>
        <v>#DIV/0!</v>
      </c>
      <c r="AV11" s="15"/>
      <c r="AW11" s="16"/>
      <c r="AX11" s="118" t="e">
        <f t="shared" si="15"/>
        <v>#DIV/0!</v>
      </c>
      <c r="AY11" s="77">
        <f t="shared" ref="AY11:AY20" si="16">COUNTIFS(C11:AX11,5,$C$9:$AX$9,"I полугодие")</f>
        <v>0</v>
      </c>
      <c r="AZ11" s="77">
        <f t="shared" ref="AZ11:AZ19" si="17">COUNTIFS(C11:AX11,5,$C$9:$AX$9,"II полугодие")</f>
        <v>0</v>
      </c>
      <c r="BA11" s="77">
        <f t="shared" ref="BA11:BA20" si="18">COUNTIFS(C11:AX11,5,$C$9:$AX$9,"Годовая")</f>
        <v>0</v>
      </c>
      <c r="BB11" s="77">
        <f t="shared" ref="BB11:BB20" si="19">COUNTIFS(C11:AX11,4,$C$9:$AX$9,"I полугодие")</f>
        <v>0</v>
      </c>
      <c r="BC11" s="77">
        <f t="shared" ref="BC11:BC20" si="20">COUNTIFS(C11:AX11,4,$C$9:$AX$9,"II полугодие")</f>
        <v>0</v>
      </c>
      <c r="BD11" s="77">
        <f t="shared" ref="BD11:BD20" si="21">COUNTIFS(C11:AX11,3,$C$9:$AX$9,"Годовая")</f>
        <v>0</v>
      </c>
      <c r="BE11" s="77">
        <f t="shared" ref="BE11:BE20" si="22">COUNTIFS(C11:AX11,3,$C$9:$AX$9,"I полугодие")</f>
        <v>0</v>
      </c>
      <c r="BF11" s="77">
        <f t="shared" ref="BF11:BF20" si="23">COUNTIFS(C11:AX11,3,$C$9:$AX$9,"II полугодие")</f>
        <v>0</v>
      </c>
      <c r="BG11" s="77">
        <f t="shared" ref="BG11:BG20" si="24">COUNTIFS(C11:AX11,3,$C$9:$AX$9,"Годовая")</f>
        <v>0</v>
      </c>
      <c r="BH11" s="77">
        <f t="shared" ref="BH11:BH20" si="25">COUNTIFS(C11:AX11,2,$C$9:$AX$9,"I полугодие")</f>
        <v>0</v>
      </c>
      <c r="BI11" s="77">
        <f t="shared" ref="BI11:BI20" si="26">COUNTIFS(C11:AX11,2,$C$9:$AX$9,"II полугодие")</f>
        <v>0</v>
      </c>
      <c r="BJ11" s="78">
        <f t="shared" ref="BJ11:BJ20" si="27">COUNTIFS(C11:AX11,2,$C$9:$AX$9,"Годовая")</f>
        <v>0</v>
      </c>
      <c r="BK11" s="78" t="e">
        <f t="shared" ref="BK11:BK20" si="28">ROUNDUP((AY11*1+BB11*0.64+BE11*0.36+BH11*0.14)/S4*100,0)</f>
        <v>#DIV/0!</v>
      </c>
      <c r="BL11" s="78" t="e">
        <f t="shared" ref="BL11:BL20" si="29">ROUNDUP((AZ11*1+BC11*0.64+BF11*0.36+BI11*0.14)/U4*100,0)</f>
        <v>#DIV/0!</v>
      </c>
      <c r="BM11" s="78" t="e">
        <f t="shared" ref="BM11:BM20" si="30">ROUNDUP((BA11*1+BD11*0.64+BG11*0.36+BJ11*0.14)/W4*100,0)</f>
        <v>#DIV/0!</v>
      </c>
    </row>
    <row r="12" spans="1:102" ht="14.25" thickBot="1">
      <c r="A12" s="24">
        <v>3</v>
      </c>
      <c r="B12" s="37"/>
      <c r="C12" s="16"/>
      <c r="D12" s="22"/>
      <c r="E12" s="103" t="e">
        <f t="shared" si="0"/>
        <v>#DIV/0!</v>
      </c>
      <c r="F12" s="18"/>
      <c r="G12" s="20"/>
      <c r="H12" s="86" t="e">
        <f t="shared" si="1"/>
        <v>#DIV/0!</v>
      </c>
      <c r="I12" s="11"/>
      <c r="J12" s="12"/>
      <c r="K12" s="87" t="e">
        <f t="shared" si="2"/>
        <v>#DIV/0!</v>
      </c>
      <c r="L12" s="11"/>
      <c r="M12" s="12"/>
      <c r="N12" s="87" t="e">
        <f t="shared" si="3"/>
        <v>#DIV/0!</v>
      </c>
      <c r="O12" s="11"/>
      <c r="P12" s="12"/>
      <c r="Q12" s="87" t="e">
        <f t="shared" si="4"/>
        <v>#DIV/0!</v>
      </c>
      <c r="R12" s="12"/>
      <c r="S12" s="13"/>
      <c r="T12" s="87" t="e">
        <f t="shared" si="5"/>
        <v>#DIV/0!</v>
      </c>
      <c r="U12" s="13"/>
      <c r="V12" s="13"/>
      <c r="W12" s="105" t="e">
        <f t="shared" si="6"/>
        <v>#DIV/0!</v>
      </c>
      <c r="X12" s="10"/>
      <c r="Y12" s="22"/>
      <c r="Z12" s="88" t="e">
        <f t="shared" si="7"/>
        <v>#DIV/0!</v>
      </c>
      <c r="AA12" s="22"/>
      <c r="AB12" s="22"/>
      <c r="AC12" s="88" t="e">
        <f t="shared" si="8"/>
        <v>#DIV/0!</v>
      </c>
      <c r="AD12" s="22"/>
      <c r="AE12" s="22"/>
      <c r="AF12" s="89" t="e">
        <f t="shared" si="9"/>
        <v>#DIV/0!</v>
      </c>
      <c r="AG12" s="22"/>
      <c r="AH12" s="22"/>
      <c r="AI12" s="89" t="e">
        <f t="shared" si="10"/>
        <v>#DIV/0!</v>
      </c>
      <c r="AJ12" s="16"/>
      <c r="AK12" s="22"/>
      <c r="AL12" s="89" t="e">
        <f t="shared" si="11"/>
        <v>#DIV/0!</v>
      </c>
      <c r="AM12" s="14"/>
      <c r="AN12" s="22"/>
      <c r="AO12" s="118" t="e">
        <f t="shared" si="12"/>
        <v>#DIV/0!</v>
      </c>
      <c r="AP12" s="119"/>
      <c r="AQ12" s="120"/>
      <c r="AR12" s="88" t="e">
        <f t="shared" si="13"/>
        <v>#DIV/0!</v>
      </c>
      <c r="AS12" s="15"/>
      <c r="AT12" s="16"/>
      <c r="AU12" s="88" t="e">
        <f t="shared" si="14"/>
        <v>#DIV/0!</v>
      </c>
      <c r="AV12" s="15"/>
      <c r="AW12" s="16"/>
      <c r="AX12" s="118" t="e">
        <f t="shared" si="15"/>
        <v>#DIV/0!</v>
      </c>
      <c r="AY12" s="77">
        <f t="shared" si="16"/>
        <v>0</v>
      </c>
      <c r="AZ12" s="77">
        <f t="shared" si="17"/>
        <v>0</v>
      </c>
      <c r="BA12" s="77">
        <f t="shared" si="18"/>
        <v>0</v>
      </c>
      <c r="BB12" s="77">
        <f t="shared" si="19"/>
        <v>0</v>
      </c>
      <c r="BC12" s="77">
        <f t="shared" si="20"/>
        <v>0</v>
      </c>
      <c r="BD12" s="77">
        <f t="shared" si="21"/>
        <v>0</v>
      </c>
      <c r="BE12" s="77">
        <f t="shared" si="22"/>
        <v>0</v>
      </c>
      <c r="BF12" s="77">
        <f t="shared" si="23"/>
        <v>0</v>
      </c>
      <c r="BG12" s="77">
        <f t="shared" si="24"/>
        <v>0</v>
      </c>
      <c r="BH12" s="77">
        <f t="shared" si="25"/>
        <v>0</v>
      </c>
      <c r="BI12" s="77">
        <f t="shared" si="26"/>
        <v>0</v>
      </c>
      <c r="BJ12" s="78">
        <f t="shared" si="27"/>
        <v>0</v>
      </c>
      <c r="BK12" s="78" t="e">
        <f t="shared" si="28"/>
        <v>#DIV/0!</v>
      </c>
      <c r="BL12" s="78" t="e">
        <f t="shared" si="29"/>
        <v>#DIV/0!</v>
      </c>
      <c r="BM12" s="78" t="e">
        <f t="shared" si="30"/>
        <v>#DIV/0!</v>
      </c>
    </row>
    <row r="13" spans="1:102" ht="14.25" thickBot="1">
      <c r="A13" s="24">
        <v>4</v>
      </c>
      <c r="B13" s="37"/>
      <c r="C13" s="16"/>
      <c r="D13" s="22"/>
      <c r="E13" s="103" t="e">
        <f t="shared" si="0"/>
        <v>#DIV/0!</v>
      </c>
      <c r="F13" s="18"/>
      <c r="G13" s="20"/>
      <c r="H13" s="86" t="e">
        <f t="shared" si="1"/>
        <v>#DIV/0!</v>
      </c>
      <c r="I13" s="11"/>
      <c r="J13" s="12"/>
      <c r="K13" s="87" t="e">
        <f t="shared" si="2"/>
        <v>#DIV/0!</v>
      </c>
      <c r="L13" s="11"/>
      <c r="M13" s="12"/>
      <c r="N13" s="87" t="e">
        <f t="shared" si="3"/>
        <v>#DIV/0!</v>
      </c>
      <c r="O13" s="11"/>
      <c r="P13" s="12"/>
      <c r="Q13" s="87" t="e">
        <f t="shared" si="4"/>
        <v>#DIV/0!</v>
      </c>
      <c r="R13" s="12"/>
      <c r="S13" s="13"/>
      <c r="T13" s="87" t="e">
        <f t="shared" si="5"/>
        <v>#DIV/0!</v>
      </c>
      <c r="U13" s="13"/>
      <c r="V13" s="13"/>
      <c r="W13" s="105" t="e">
        <f t="shared" si="6"/>
        <v>#DIV/0!</v>
      </c>
      <c r="X13" s="16"/>
      <c r="Y13" s="22"/>
      <c r="Z13" s="88" t="e">
        <f t="shared" si="7"/>
        <v>#DIV/0!</v>
      </c>
      <c r="AA13" s="22"/>
      <c r="AB13" s="22"/>
      <c r="AC13" s="88" t="e">
        <f t="shared" si="8"/>
        <v>#DIV/0!</v>
      </c>
      <c r="AD13" s="22"/>
      <c r="AE13" s="22"/>
      <c r="AF13" s="89" t="e">
        <f t="shared" si="9"/>
        <v>#DIV/0!</v>
      </c>
      <c r="AG13" s="22"/>
      <c r="AH13" s="22"/>
      <c r="AI13" s="89" t="e">
        <f t="shared" si="10"/>
        <v>#DIV/0!</v>
      </c>
      <c r="AJ13" s="16"/>
      <c r="AK13" s="22"/>
      <c r="AL13" s="89" t="e">
        <f t="shared" si="11"/>
        <v>#DIV/0!</v>
      </c>
      <c r="AM13" s="14"/>
      <c r="AN13" s="22"/>
      <c r="AO13" s="118" t="e">
        <f t="shared" si="12"/>
        <v>#DIV/0!</v>
      </c>
      <c r="AP13" s="119"/>
      <c r="AQ13" s="120"/>
      <c r="AR13" s="88" t="e">
        <f t="shared" si="13"/>
        <v>#DIV/0!</v>
      </c>
      <c r="AS13" s="15"/>
      <c r="AT13" s="16"/>
      <c r="AU13" s="88" t="e">
        <f t="shared" si="14"/>
        <v>#DIV/0!</v>
      </c>
      <c r="AV13" s="15"/>
      <c r="AW13" s="16"/>
      <c r="AX13" s="118" t="e">
        <f t="shared" si="15"/>
        <v>#DIV/0!</v>
      </c>
      <c r="AY13" s="77">
        <f t="shared" si="16"/>
        <v>0</v>
      </c>
      <c r="AZ13" s="77">
        <f t="shared" si="17"/>
        <v>0</v>
      </c>
      <c r="BA13" s="77">
        <f t="shared" si="18"/>
        <v>0</v>
      </c>
      <c r="BB13" s="77">
        <f t="shared" si="19"/>
        <v>0</v>
      </c>
      <c r="BC13" s="77">
        <f t="shared" si="20"/>
        <v>0</v>
      </c>
      <c r="BD13" s="77">
        <f t="shared" si="21"/>
        <v>0</v>
      </c>
      <c r="BE13" s="77">
        <f t="shared" si="22"/>
        <v>0</v>
      </c>
      <c r="BF13" s="77">
        <f t="shared" si="23"/>
        <v>0</v>
      </c>
      <c r="BG13" s="77">
        <f t="shared" si="24"/>
        <v>0</v>
      </c>
      <c r="BH13" s="77">
        <f t="shared" si="25"/>
        <v>0</v>
      </c>
      <c r="BI13" s="77">
        <f t="shared" si="26"/>
        <v>0</v>
      </c>
      <c r="BJ13" s="78">
        <f t="shared" si="27"/>
        <v>0</v>
      </c>
      <c r="BK13" s="78" t="e">
        <f t="shared" si="28"/>
        <v>#DIV/0!</v>
      </c>
      <c r="BL13" s="78" t="e">
        <f t="shared" si="29"/>
        <v>#DIV/0!</v>
      </c>
      <c r="BM13" s="78" t="e">
        <f t="shared" si="30"/>
        <v>#DIV/0!</v>
      </c>
    </row>
    <row r="14" spans="1:102" ht="14.25" thickBot="1">
      <c r="A14" s="24">
        <v>5</v>
      </c>
      <c r="B14" s="37"/>
      <c r="C14" s="16"/>
      <c r="D14" s="22"/>
      <c r="E14" s="103" t="e">
        <f t="shared" si="0"/>
        <v>#DIV/0!</v>
      </c>
      <c r="F14" s="18"/>
      <c r="G14" s="20"/>
      <c r="H14" s="86" t="e">
        <f t="shared" si="1"/>
        <v>#DIV/0!</v>
      </c>
      <c r="I14" s="11"/>
      <c r="J14" s="12"/>
      <c r="K14" s="87" t="e">
        <f t="shared" si="2"/>
        <v>#DIV/0!</v>
      </c>
      <c r="L14" s="11"/>
      <c r="M14" s="12"/>
      <c r="N14" s="87" t="e">
        <f t="shared" si="3"/>
        <v>#DIV/0!</v>
      </c>
      <c r="O14" s="11"/>
      <c r="P14" s="12"/>
      <c r="Q14" s="87" t="e">
        <f t="shared" si="4"/>
        <v>#DIV/0!</v>
      </c>
      <c r="R14" s="12"/>
      <c r="S14" s="13"/>
      <c r="T14" s="87" t="e">
        <f t="shared" si="5"/>
        <v>#DIV/0!</v>
      </c>
      <c r="U14" s="13"/>
      <c r="V14" s="13"/>
      <c r="W14" s="105" t="e">
        <f t="shared" si="6"/>
        <v>#DIV/0!</v>
      </c>
      <c r="X14" s="16"/>
      <c r="Y14" s="22"/>
      <c r="Z14" s="88" t="e">
        <f t="shared" si="7"/>
        <v>#DIV/0!</v>
      </c>
      <c r="AA14" s="22"/>
      <c r="AB14" s="22"/>
      <c r="AC14" s="88" t="e">
        <f t="shared" si="8"/>
        <v>#DIV/0!</v>
      </c>
      <c r="AD14" s="22"/>
      <c r="AE14" s="22"/>
      <c r="AF14" s="89" t="e">
        <f t="shared" si="9"/>
        <v>#DIV/0!</v>
      </c>
      <c r="AG14" s="22"/>
      <c r="AH14" s="22"/>
      <c r="AI14" s="89" t="e">
        <f t="shared" si="10"/>
        <v>#DIV/0!</v>
      </c>
      <c r="AJ14" s="16"/>
      <c r="AK14" s="22"/>
      <c r="AL14" s="89" t="e">
        <f t="shared" si="11"/>
        <v>#DIV/0!</v>
      </c>
      <c r="AM14" s="14"/>
      <c r="AN14" s="22"/>
      <c r="AO14" s="118" t="e">
        <f t="shared" si="12"/>
        <v>#DIV/0!</v>
      </c>
      <c r="AP14" s="119"/>
      <c r="AQ14" s="120"/>
      <c r="AR14" s="88" t="e">
        <f t="shared" si="13"/>
        <v>#DIV/0!</v>
      </c>
      <c r="AS14" s="15"/>
      <c r="AT14" s="16"/>
      <c r="AU14" s="88" t="e">
        <f t="shared" si="14"/>
        <v>#DIV/0!</v>
      </c>
      <c r="AV14" s="15"/>
      <c r="AW14" s="16"/>
      <c r="AX14" s="118" t="e">
        <f t="shared" si="15"/>
        <v>#DIV/0!</v>
      </c>
      <c r="AY14" s="77">
        <f t="shared" si="16"/>
        <v>0</v>
      </c>
      <c r="AZ14" s="77">
        <f t="shared" si="17"/>
        <v>0</v>
      </c>
      <c r="BA14" s="77">
        <f t="shared" si="18"/>
        <v>0</v>
      </c>
      <c r="BB14" s="77">
        <f t="shared" si="19"/>
        <v>0</v>
      </c>
      <c r="BC14" s="77">
        <f t="shared" si="20"/>
        <v>0</v>
      </c>
      <c r="BD14" s="77">
        <f t="shared" si="21"/>
        <v>0</v>
      </c>
      <c r="BE14" s="77">
        <f t="shared" si="22"/>
        <v>0</v>
      </c>
      <c r="BF14" s="77">
        <f t="shared" si="23"/>
        <v>0</v>
      </c>
      <c r="BG14" s="77">
        <f t="shared" si="24"/>
        <v>0</v>
      </c>
      <c r="BH14" s="77">
        <f t="shared" si="25"/>
        <v>0</v>
      </c>
      <c r="BI14" s="77">
        <f t="shared" si="26"/>
        <v>0</v>
      </c>
      <c r="BJ14" s="78">
        <f t="shared" si="27"/>
        <v>0</v>
      </c>
      <c r="BK14" s="78" t="e">
        <f t="shared" si="28"/>
        <v>#DIV/0!</v>
      </c>
      <c r="BL14" s="78" t="e">
        <f t="shared" si="29"/>
        <v>#DIV/0!</v>
      </c>
      <c r="BM14" s="78" t="e">
        <f t="shared" si="30"/>
        <v>#DIV/0!</v>
      </c>
    </row>
    <row r="15" spans="1:102" ht="14.25" thickBot="1">
      <c r="A15" s="24">
        <v>6</v>
      </c>
      <c r="B15" s="37"/>
      <c r="C15" s="16"/>
      <c r="D15" s="22"/>
      <c r="E15" s="103" t="e">
        <f t="shared" si="0"/>
        <v>#DIV/0!</v>
      </c>
      <c r="F15" s="18"/>
      <c r="G15" s="20"/>
      <c r="H15" s="86" t="e">
        <f t="shared" si="1"/>
        <v>#DIV/0!</v>
      </c>
      <c r="I15" s="11"/>
      <c r="J15" s="12"/>
      <c r="K15" s="87" t="e">
        <f t="shared" si="2"/>
        <v>#DIV/0!</v>
      </c>
      <c r="L15" s="11"/>
      <c r="M15" s="12"/>
      <c r="N15" s="87" t="e">
        <f t="shared" si="3"/>
        <v>#DIV/0!</v>
      </c>
      <c r="O15" s="11"/>
      <c r="P15" s="12"/>
      <c r="Q15" s="87" t="e">
        <f t="shared" si="4"/>
        <v>#DIV/0!</v>
      </c>
      <c r="R15" s="12"/>
      <c r="S15" s="13"/>
      <c r="T15" s="87" t="e">
        <f t="shared" si="5"/>
        <v>#DIV/0!</v>
      </c>
      <c r="U15" s="13"/>
      <c r="V15" s="13"/>
      <c r="W15" s="105" t="e">
        <f t="shared" si="6"/>
        <v>#DIV/0!</v>
      </c>
      <c r="X15" s="16"/>
      <c r="Y15" s="22"/>
      <c r="Z15" s="88" t="e">
        <f t="shared" si="7"/>
        <v>#DIV/0!</v>
      </c>
      <c r="AA15" s="22"/>
      <c r="AB15" s="22"/>
      <c r="AC15" s="88" t="e">
        <f t="shared" si="8"/>
        <v>#DIV/0!</v>
      </c>
      <c r="AD15" s="22"/>
      <c r="AE15" s="22"/>
      <c r="AF15" s="89" t="e">
        <f t="shared" si="9"/>
        <v>#DIV/0!</v>
      </c>
      <c r="AG15" s="22"/>
      <c r="AH15" s="22"/>
      <c r="AI15" s="89" t="e">
        <f t="shared" si="10"/>
        <v>#DIV/0!</v>
      </c>
      <c r="AJ15" s="16"/>
      <c r="AK15" s="22"/>
      <c r="AL15" s="89" t="e">
        <f t="shared" si="11"/>
        <v>#DIV/0!</v>
      </c>
      <c r="AM15" s="14"/>
      <c r="AN15" s="22"/>
      <c r="AO15" s="118" t="e">
        <f t="shared" si="12"/>
        <v>#DIV/0!</v>
      </c>
      <c r="AP15" s="119"/>
      <c r="AQ15" s="120"/>
      <c r="AR15" s="88" t="e">
        <f t="shared" si="13"/>
        <v>#DIV/0!</v>
      </c>
      <c r="AS15" s="15"/>
      <c r="AT15" s="16"/>
      <c r="AU15" s="88" t="e">
        <f t="shared" si="14"/>
        <v>#DIV/0!</v>
      </c>
      <c r="AV15" s="15"/>
      <c r="AW15" s="16"/>
      <c r="AX15" s="118" t="e">
        <f t="shared" si="15"/>
        <v>#DIV/0!</v>
      </c>
      <c r="AY15" s="77">
        <f t="shared" si="16"/>
        <v>0</v>
      </c>
      <c r="AZ15" s="77">
        <f t="shared" si="17"/>
        <v>0</v>
      </c>
      <c r="BA15" s="77">
        <f t="shared" si="18"/>
        <v>0</v>
      </c>
      <c r="BB15" s="77">
        <f t="shared" si="19"/>
        <v>0</v>
      </c>
      <c r="BC15" s="77">
        <f t="shared" si="20"/>
        <v>0</v>
      </c>
      <c r="BD15" s="77">
        <f t="shared" si="21"/>
        <v>0</v>
      </c>
      <c r="BE15" s="77">
        <f t="shared" si="22"/>
        <v>0</v>
      </c>
      <c r="BF15" s="77">
        <f t="shared" si="23"/>
        <v>0</v>
      </c>
      <c r="BG15" s="77">
        <f t="shared" si="24"/>
        <v>0</v>
      </c>
      <c r="BH15" s="77">
        <f t="shared" si="25"/>
        <v>0</v>
      </c>
      <c r="BI15" s="77">
        <f t="shared" si="26"/>
        <v>0</v>
      </c>
      <c r="BJ15" s="78">
        <f t="shared" si="27"/>
        <v>0</v>
      </c>
      <c r="BK15" s="78" t="e">
        <f t="shared" si="28"/>
        <v>#DIV/0!</v>
      </c>
      <c r="BL15" s="78" t="e">
        <f t="shared" si="29"/>
        <v>#VALUE!</v>
      </c>
      <c r="BM15" s="78" t="e">
        <f t="shared" si="30"/>
        <v>#DIV/0!</v>
      </c>
    </row>
    <row r="16" spans="1:102" ht="14.25" thickBot="1">
      <c r="A16" s="24">
        <v>7</v>
      </c>
      <c r="B16" s="37"/>
      <c r="C16" s="16"/>
      <c r="D16" s="22"/>
      <c r="E16" s="103" t="e">
        <f t="shared" si="0"/>
        <v>#DIV/0!</v>
      </c>
      <c r="F16" s="18"/>
      <c r="G16" s="20"/>
      <c r="H16" s="86" t="e">
        <f t="shared" si="1"/>
        <v>#DIV/0!</v>
      </c>
      <c r="I16" s="11"/>
      <c r="J16" s="12"/>
      <c r="K16" s="87" t="e">
        <f t="shared" si="2"/>
        <v>#DIV/0!</v>
      </c>
      <c r="L16" s="11"/>
      <c r="M16" s="12"/>
      <c r="N16" s="87" t="e">
        <f t="shared" si="3"/>
        <v>#DIV/0!</v>
      </c>
      <c r="O16" s="11"/>
      <c r="P16" s="12"/>
      <c r="Q16" s="87" t="e">
        <f t="shared" si="4"/>
        <v>#DIV/0!</v>
      </c>
      <c r="R16" s="12"/>
      <c r="S16" s="13"/>
      <c r="T16" s="87" t="e">
        <f t="shared" si="5"/>
        <v>#DIV/0!</v>
      </c>
      <c r="U16" s="13"/>
      <c r="V16" s="13"/>
      <c r="W16" s="105" t="e">
        <f t="shared" si="6"/>
        <v>#DIV/0!</v>
      </c>
      <c r="X16" s="16"/>
      <c r="Y16" s="22"/>
      <c r="Z16" s="88" t="e">
        <f t="shared" si="7"/>
        <v>#DIV/0!</v>
      </c>
      <c r="AA16" s="22"/>
      <c r="AB16" s="22"/>
      <c r="AC16" s="88" t="e">
        <f t="shared" si="8"/>
        <v>#DIV/0!</v>
      </c>
      <c r="AD16" s="22"/>
      <c r="AE16" s="22"/>
      <c r="AF16" s="89" t="e">
        <f t="shared" si="9"/>
        <v>#DIV/0!</v>
      </c>
      <c r="AG16" s="22"/>
      <c r="AH16" s="22"/>
      <c r="AI16" s="89" t="e">
        <f t="shared" si="10"/>
        <v>#DIV/0!</v>
      </c>
      <c r="AJ16" s="16"/>
      <c r="AK16" s="22"/>
      <c r="AL16" s="89" t="e">
        <f t="shared" si="11"/>
        <v>#DIV/0!</v>
      </c>
      <c r="AM16" s="14"/>
      <c r="AN16" s="22"/>
      <c r="AO16" s="118" t="e">
        <f t="shared" si="12"/>
        <v>#DIV/0!</v>
      </c>
      <c r="AP16" s="119"/>
      <c r="AQ16" s="120"/>
      <c r="AR16" s="88" t="e">
        <f t="shared" si="13"/>
        <v>#DIV/0!</v>
      </c>
      <c r="AS16" s="15"/>
      <c r="AT16" s="16"/>
      <c r="AU16" s="88" t="e">
        <f t="shared" si="14"/>
        <v>#DIV/0!</v>
      </c>
      <c r="AV16" s="15"/>
      <c r="AW16" s="16"/>
      <c r="AX16" s="118" t="e">
        <f t="shared" si="15"/>
        <v>#DIV/0!</v>
      </c>
      <c r="AY16" s="77">
        <f t="shared" si="16"/>
        <v>0</v>
      </c>
      <c r="AZ16" s="77">
        <f t="shared" si="17"/>
        <v>0</v>
      </c>
      <c r="BA16" s="77">
        <f t="shared" si="18"/>
        <v>0</v>
      </c>
      <c r="BB16" s="77">
        <f t="shared" si="19"/>
        <v>0</v>
      </c>
      <c r="BC16" s="77">
        <f t="shared" si="20"/>
        <v>0</v>
      </c>
      <c r="BD16" s="77">
        <f t="shared" si="21"/>
        <v>0</v>
      </c>
      <c r="BE16" s="77">
        <f t="shared" si="22"/>
        <v>0</v>
      </c>
      <c r="BF16" s="77">
        <f t="shared" si="23"/>
        <v>0</v>
      </c>
      <c r="BG16" s="77">
        <f t="shared" si="24"/>
        <v>0</v>
      </c>
      <c r="BH16" s="77">
        <f t="shared" si="25"/>
        <v>0</v>
      </c>
      <c r="BI16" s="77">
        <f t="shared" si="26"/>
        <v>0</v>
      </c>
      <c r="BJ16" s="78">
        <f t="shared" si="27"/>
        <v>0</v>
      </c>
      <c r="BK16" s="78" t="e">
        <f t="shared" si="28"/>
        <v>#VALUE!</v>
      </c>
      <c r="BL16" s="78" t="e">
        <f t="shared" si="29"/>
        <v>#VALUE!</v>
      </c>
      <c r="BM16" s="78" t="e">
        <f t="shared" si="30"/>
        <v>#VALUE!</v>
      </c>
    </row>
    <row r="17" spans="1:70" ht="14.25" thickBot="1">
      <c r="A17" s="24">
        <v>8</v>
      </c>
      <c r="B17" s="37"/>
      <c r="C17" s="16"/>
      <c r="D17" s="22"/>
      <c r="E17" s="103" t="e">
        <f t="shared" si="0"/>
        <v>#DIV/0!</v>
      </c>
      <c r="F17" s="18"/>
      <c r="G17" s="20"/>
      <c r="H17" s="86" t="e">
        <f t="shared" si="1"/>
        <v>#DIV/0!</v>
      </c>
      <c r="I17" s="11"/>
      <c r="J17" s="12"/>
      <c r="K17" s="87" t="e">
        <f t="shared" si="2"/>
        <v>#DIV/0!</v>
      </c>
      <c r="L17" s="11"/>
      <c r="M17" s="12"/>
      <c r="N17" s="87" t="e">
        <f t="shared" si="3"/>
        <v>#DIV/0!</v>
      </c>
      <c r="O17" s="11"/>
      <c r="P17" s="12"/>
      <c r="Q17" s="87" t="e">
        <f t="shared" si="4"/>
        <v>#DIV/0!</v>
      </c>
      <c r="R17" s="12"/>
      <c r="S17" s="13"/>
      <c r="T17" s="87" t="e">
        <f t="shared" si="5"/>
        <v>#DIV/0!</v>
      </c>
      <c r="U17" s="13"/>
      <c r="V17" s="13"/>
      <c r="W17" s="105" t="e">
        <f t="shared" si="6"/>
        <v>#DIV/0!</v>
      </c>
      <c r="X17" s="16"/>
      <c r="Y17" s="22"/>
      <c r="Z17" s="88" t="e">
        <f t="shared" si="7"/>
        <v>#DIV/0!</v>
      </c>
      <c r="AA17" s="22"/>
      <c r="AB17" s="22"/>
      <c r="AC17" s="88" t="e">
        <f t="shared" si="8"/>
        <v>#DIV/0!</v>
      </c>
      <c r="AD17" s="22"/>
      <c r="AE17" s="22"/>
      <c r="AF17" s="89" t="e">
        <f t="shared" si="9"/>
        <v>#DIV/0!</v>
      </c>
      <c r="AG17" s="22"/>
      <c r="AH17" s="22"/>
      <c r="AI17" s="89" t="e">
        <f t="shared" si="10"/>
        <v>#DIV/0!</v>
      </c>
      <c r="AJ17" s="16"/>
      <c r="AK17" s="22"/>
      <c r="AL17" s="89" t="e">
        <f t="shared" si="11"/>
        <v>#DIV/0!</v>
      </c>
      <c r="AM17" s="14"/>
      <c r="AN17" s="22"/>
      <c r="AO17" s="118" t="e">
        <f t="shared" si="12"/>
        <v>#DIV/0!</v>
      </c>
      <c r="AP17" s="119"/>
      <c r="AQ17" s="120"/>
      <c r="AR17" s="88" t="e">
        <f t="shared" si="13"/>
        <v>#DIV/0!</v>
      </c>
      <c r="AS17" s="15"/>
      <c r="AT17" s="16"/>
      <c r="AU17" s="88" t="e">
        <f t="shared" si="14"/>
        <v>#DIV/0!</v>
      </c>
      <c r="AV17" s="15"/>
      <c r="AW17" s="16"/>
      <c r="AX17" s="118" t="e">
        <f t="shared" si="15"/>
        <v>#DIV/0!</v>
      </c>
      <c r="AY17" s="77">
        <f t="shared" si="16"/>
        <v>0</v>
      </c>
      <c r="AZ17" s="77">
        <f t="shared" si="17"/>
        <v>0</v>
      </c>
      <c r="BA17" s="77">
        <f t="shared" si="18"/>
        <v>0</v>
      </c>
      <c r="BB17" s="77">
        <f t="shared" si="19"/>
        <v>0</v>
      </c>
      <c r="BC17" s="77">
        <f t="shared" si="20"/>
        <v>0</v>
      </c>
      <c r="BD17" s="77">
        <f t="shared" si="21"/>
        <v>0</v>
      </c>
      <c r="BE17" s="77">
        <f t="shared" si="22"/>
        <v>0</v>
      </c>
      <c r="BF17" s="77">
        <f t="shared" si="23"/>
        <v>0</v>
      </c>
      <c r="BG17" s="77">
        <f t="shared" si="24"/>
        <v>0</v>
      </c>
      <c r="BH17" s="77">
        <f t="shared" si="25"/>
        <v>0</v>
      </c>
      <c r="BI17" s="77">
        <f t="shared" si="26"/>
        <v>0</v>
      </c>
      <c r="BJ17" s="78">
        <f t="shared" si="27"/>
        <v>0</v>
      </c>
      <c r="BK17" s="78" t="e">
        <f t="shared" si="28"/>
        <v>#DIV/0!</v>
      </c>
      <c r="BL17" s="78" t="e">
        <f t="shared" si="29"/>
        <v>#DIV/0!</v>
      </c>
      <c r="BM17" s="78" t="e">
        <f t="shared" si="30"/>
        <v>#DIV/0!</v>
      </c>
    </row>
    <row r="18" spans="1:70" ht="14.25" thickBot="1">
      <c r="A18" s="24">
        <v>9</v>
      </c>
      <c r="B18" s="37"/>
      <c r="C18" s="16"/>
      <c r="D18" s="22"/>
      <c r="E18" s="103" t="e">
        <f t="shared" si="0"/>
        <v>#DIV/0!</v>
      </c>
      <c r="F18" s="18"/>
      <c r="G18" s="20"/>
      <c r="H18" s="86" t="e">
        <f t="shared" si="1"/>
        <v>#DIV/0!</v>
      </c>
      <c r="I18" s="11"/>
      <c r="J18" s="12"/>
      <c r="K18" s="87" t="e">
        <f t="shared" si="2"/>
        <v>#DIV/0!</v>
      </c>
      <c r="L18" s="11"/>
      <c r="M18" s="12"/>
      <c r="N18" s="87" t="e">
        <f t="shared" si="3"/>
        <v>#DIV/0!</v>
      </c>
      <c r="O18" s="11"/>
      <c r="P18" s="12"/>
      <c r="Q18" s="87" t="e">
        <f t="shared" si="4"/>
        <v>#DIV/0!</v>
      </c>
      <c r="R18" s="12"/>
      <c r="S18" s="13"/>
      <c r="T18" s="87" t="e">
        <f t="shared" si="5"/>
        <v>#DIV/0!</v>
      </c>
      <c r="U18" s="13"/>
      <c r="V18" s="13"/>
      <c r="W18" s="105" t="e">
        <f t="shared" si="6"/>
        <v>#DIV/0!</v>
      </c>
      <c r="X18" s="16"/>
      <c r="Y18" s="22"/>
      <c r="Z18" s="88" t="e">
        <f t="shared" si="7"/>
        <v>#DIV/0!</v>
      </c>
      <c r="AA18" s="22"/>
      <c r="AB18" s="22"/>
      <c r="AC18" s="88" t="e">
        <f t="shared" si="8"/>
        <v>#DIV/0!</v>
      </c>
      <c r="AD18" s="22"/>
      <c r="AE18" s="22"/>
      <c r="AF18" s="89" t="e">
        <f t="shared" si="9"/>
        <v>#DIV/0!</v>
      </c>
      <c r="AG18" s="22"/>
      <c r="AH18" s="22"/>
      <c r="AI18" s="89" t="e">
        <f t="shared" si="10"/>
        <v>#DIV/0!</v>
      </c>
      <c r="AJ18" s="16"/>
      <c r="AK18" s="22"/>
      <c r="AL18" s="89" t="e">
        <f t="shared" si="11"/>
        <v>#DIV/0!</v>
      </c>
      <c r="AM18" s="14"/>
      <c r="AN18" s="22"/>
      <c r="AO18" s="118" t="e">
        <f t="shared" si="12"/>
        <v>#DIV/0!</v>
      </c>
      <c r="AP18" s="119"/>
      <c r="AQ18" s="120"/>
      <c r="AR18" s="88" t="e">
        <f t="shared" si="13"/>
        <v>#DIV/0!</v>
      </c>
      <c r="AS18" s="15"/>
      <c r="AT18" s="16"/>
      <c r="AU18" s="88" t="e">
        <f t="shared" si="14"/>
        <v>#DIV/0!</v>
      </c>
      <c r="AV18" s="15"/>
      <c r="AW18" s="16"/>
      <c r="AX18" s="118" t="e">
        <f t="shared" si="15"/>
        <v>#DIV/0!</v>
      </c>
      <c r="AY18" s="77">
        <f t="shared" si="16"/>
        <v>0</v>
      </c>
      <c r="AZ18" s="77">
        <f t="shared" si="17"/>
        <v>0</v>
      </c>
      <c r="BA18" s="77">
        <f t="shared" si="18"/>
        <v>0</v>
      </c>
      <c r="BB18" s="77">
        <f t="shared" si="19"/>
        <v>0</v>
      </c>
      <c r="BC18" s="77">
        <f t="shared" si="20"/>
        <v>0</v>
      </c>
      <c r="BD18" s="77">
        <f t="shared" si="21"/>
        <v>0</v>
      </c>
      <c r="BE18" s="77">
        <f t="shared" si="22"/>
        <v>0</v>
      </c>
      <c r="BF18" s="77">
        <f t="shared" si="23"/>
        <v>0</v>
      </c>
      <c r="BG18" s="77">
        <f t="shared" si="24"/>
        <v>0</v>
      </c>
      <c r="BH18" s="77">
        <f t="shared" si="25"/>
        <v>0</v>
      </c>
      <c r="BI18" s="77">
        <f t="shared" si="26"/>
        <v>0</v>
      </c>
      <c r="BJ18" s="78">
        <f t="shared" si="27"/>
        <v>0</v>
      </c>
      <c r="BK18" s="78" t="e">
        <f t="shared" si="28"/>
        <v>#DIV/0!</v>
      </c>
      <c r="BL18" s="78" t="e">
        <f t="shared" si="29"/>
        <v>#DIV/0!</v>
      </c>
      <c r="BM18" s="78" t="e">
        <f t="shared" si="30"/>
        <v>#DIV/0!</v>
      </c>
    </row>
    <row r="19" spans="1:70" ht="14.25" thickBot="1">
      <c r="A19" s="24">
        <v>10</v>
      </c>
      <c r="B19" s="121"/>
      <c r="C19" s="16"/>
      <c r="D19" s="22"/>
      <c r="E19" s="103" t="e">
        <f t="shared" si="0"/>
        <v>#DIV/0!</v>
      </c>
      <c r="F19" s="18"/>
      <c r="G19" s="20"/>
      <c r="H19" s="86" t="e">
        <f t="shared" si="1"/>
        <v>#DIV/0!</v>
      </c>
      <c r="I19" s="11"/>
      <c r="J19" s="12"/>
      <c r="K19" s="87" t="e">
        <f t="shared" si="2"/>
        <v>#DIV/0!</v>
      </c>
      <c r="L19" s="11"/>
      <c r="M19" s="12"/>
      <c r="N19" s="87" t="e">
        <f t="shared" si="3"/>
        <v>#DIV/0!</v>
      </c>
      <c r="O19" s="11"/>
      <c r="P19" s="12"/>
      <c r="Q19" s="87" t="e">
        <f t="shared" si="4"/>
        <v>#DIV/0!</v>
      </c>
      <c r="R19" s="19"/>
      <c r="S19" s="20"/>
      <c r="T19" s="87" t="e">
        <f t="shared" si="5"/>
        <v>#DIV/0!</v>
      </c>
      <c r="U19" s="20"/>
      <c r="V19" s="20"/>
      <c r="W19" s="105" t="e">
        <f t="shared" si="6"/>
        <v>#DIV/0!</v>
      </c>
      <c r="X19" s="16"/>
      <c r="Y19" s="22"/>
      <c r="Z19" s="88" t="e">
        <f t="shared" si="7"/>
        <v>#DIV/0!</v>
      </c>
      <c r="AA19" s="22"/>
      <c r="AB19" s="22"/>
      <c r="AC19" s="88" t="e">
        <f t="shared" si="8"/>
        <v>#DIV/0!</v>
      </c>
      <c r="AD19" s="22"/>
      <c r="AE19" s="22"/>
      <c r="AF19" s="89" t="e">
        <f t="shared" si="9"/>
        <v>#DIV/0!</v>
      </c>
      <c r="AG19" s="22"/>
      <c r="AH19" s="22"/>
      <c r="AI19" s="89" t="e">
        <f t="shared" si="10"/>
        <v>#DIV/0!</v>
      </c>
      <c r="AJ19" s="16"/>
      <c r="AK19" s="22"/>
      <c r="AL19" s="89" t="e">
        <f t="shared" si="11"/>
        <v>#DIV/0!</v>
      </c>
      <c r="AM19" s="14"/>
      <c r="AN19" s="22"/>
      <c r="AO19" s="118" t="e">
        <f t="shared" si="12"/>
        <v>#DIV/0!</v>
      </c>
      <c r="AP19" s="119"/>
      <c r="AQ19" s="120"/>
      <c r="AR19" s="88" t="e">
        <f t="shared" si="13"/>
        <v>#DIV/0!</v>
      </c>
      <c r="AS19" s="15"/>
      <c r="AT19" s="16"/>
      <c r="AU19" s="88" t="e">
        <f t="shared" si="14"/>
        <v>#DIV/0!</v>
      </c>
      <c r="AV19" s="15"/>
      <c r="AW19" s="16"/>
      <c r="AX19" s="118" t="e">
        <f t="shared" si="15"/>
        <v>#DIV/0!</v>
      </c>
      <c r="AY19" s="77">
        <f t="shared" si="16"/>
        <v>0</v>
      </c>
      <c r="AZ19" s="77">
        <f t="shared" si="17"/>
        <v>0</v>
      </c>
      <c r="BA19" s="77">
        <f t="shared" si="18"/>
        <v>0</v>
      </c>
      <c r="BB19" s="77">
        <f t="shared" si="19"/>
        <v>0</v>
      </c>
      <c r="BC19" s="77">
        <f t="shared" si="20"/>
        <v>0</v>
      </c>
      <c r="BD19" s="77">
        <f t="shared" si="21"/>
        <v>0</v>
      </c>
      <c r="BE19" s="77">
        <f t="shared" si="22"/>
        <v>0</v>
      </c>
      <c r="BF19" s="77">
        <f t="shared" si="23"/>
        <v>0</v>
      </c>
      <c r="BG19" s="77">
        <f t="shared" si="24"/>
        <v>0</v>
      </c>
      <c r="BH19" s="77">
        <f t="shared" si="25"/>
        <v>0</v>
      </c>
      <c r="BI19" s="77">
        <f t="shared" si="26"/>
        <v>0</v>
      </c>
      <c r="BJ19" s="78">
        <f t="shared" si="27"/>
        <v>0</v>
      </c>
      <c r="BK19" s="78" t="e">
        <f t="shared" si="28"/>
        <v>#DIV/0!</v>
      </c>
      <c r="BL19" s="78" t="e">
        <f t="shared" si="29"/>
        <v>#DIV/0!</v>
      </c>
      <c r="BM19" s="78" t="e">
        <f t="shared" si="30"/>
        <v>#DIV/0!</v>
      </c>
    </row>
    <row r="20" spans="1:70" ht="14.25" thickBot="1">
      <c r="A20" s="24">
        <v>11</v>
      </c>
      <c r="B20" s="37"/>
      <c r="C20" s="16"/>
      <c r="D20" s="71"/>
      <c r="E20" s="138" t="e">
        <f t="shared" si="0"/>
        <v>#DIV/0!</v>
      </c>
      <c r="F20" s="39"/>
      <c r="G20" s="68"/>
      <c r="H20" s="139" t="e">
        <f t="shared" si="1"/>
        <v>#DIV/0!</v>
      </c>
      <c r="I20" s="123"/>
      <c r="J20" s="124"/>
      <c r="K20" s="140" t="e">
        <f t="shared" si="2"/>
        <v>#DIV/0!</v>
      </c>
      <c r="L20" s="123"/>
      <c r="M20" s="124"/>
      <c r="N20" s="140" t="e">
        <f t="shared" si="3"/>
        <v>#DIV/0!</v>
      </c>
      <c r="O20" s="123"/>
      <c r="P20" s="124"/>
      <c r="Q20" s="140" t="e">
        <f t="shared" si="4"/>
        <v>#DIV/0!</v>
      </c>
      <c r="R20" s="67"/>
      <c r="S20" s="68"/>
      <c r="T20" s="140" t="e">
        <f t="shared" si="5"/>
        <v>#DIV/0!</v>
      </c>
      <c r="U20" s="68"/>
      <c r="V20" s="68"/>
      <c r="W20" s="141" t="e">
        <f t="shared" si="6"/>
        <v>#DIV/0!</v>
      </c>
      <c r="X20" s="40"/>
      <c r="Y20" s="71"/>
      <c r="Z20" s="142" t="e">
        <f t="shared" si="7"/>
        <v>#DIV/0!</v>
      </c>
      <c r="AA20" s="71"/>
      <c r="AB20" s="71"/>
      <c r="AC20" s="142" t="e">
        <f t="shared" si="8"/>
        <v>#DIV/0!</v>
      </c>
      <c r="AD20" s="71"/>
      <c r="AE20" s="71"/>
      <c r="AF20" s="143" t="e">
        <f t="shared" si="9"/>
        <v>#DIV/0!</v>
      </c>
      <c r="AG20" s="71"/>
      <c r="AH20" s="71"/>
      <c r="AI20" s="143" t="e">
        <f t="shared" si="10"/>
        <v>#DIV/0!</v>
      </c>
      <c r="AJ20" s="40"/>
      <c r="AK20" s="71"/>
      <c r="AL20" s="143" t="e">
        <f t="shared" si="11"/>
        <v>#DIV/0!</v>
      </c>
      <c r="AM20" s="69"/>
      <c r="AN20" s="71"/>
      <c r="AO20" s="144" t="e">
        <f t="shared" si="12"/>
        <v>#DIV/0!</v>
      </c>
      <c r="AP20" s="125"/>
      <c r="AQ20" s="126"/>
      <c r="AR20" s="142" t="e">
        <f t="shared" si="13"/>
        <v>#DIV/0!</v>
      </c>
      <c r="AS20" s="70"/>
      <c r="AT20" s="40"/>
      <c r="AU20" s="142" t="e">
        <f t="shared" si="14"/>
        <v>#DIV/0!</v>
      </c>
      <c r="AV20" s="70"/>
      <c r="AW20" s="40"/>
      <c r="AX20" s="144" t="e">
        <f t="shared" si="15"/>
        <v>#DIV/0!</v>
      </c>
      <c r="AY20" s="77">
        <f t="shared" si="16"/>
        <v>0</v>
      </c>
      <c r="AZ20" s="77">
        <f>COUNTIFS(C20:AX20,5,$C$9:$AX$9,"II полугодие")</f>
        <v>0</v>
      </c>
      <c r="BA20" s="77">
        <f t="shared" si="18"/>
        <v>0</v>
      </c>
      <c r="BB20" s="77">
        <f t="shared" si="19"/>
        <v>0</v>
      </c>
      <c r="BC20" s="77">
        <f t="shared" si="20"/>
        <v>0</v>
      </c>
      <c r="BD20" s="77">
        <f t="shared" si="21"/>
        <v>0</v>
      </c>
      <c r="BE20" s="77">
        <f t="shared" si="22"/>
        <v>0</v>
      </c>
      <c r="BF20" s="77">
        <f t="shared" si="23"/>
        <v>0</v>
      </c>
      <c r="BG20" s="77">
        <f t="shared" si="24"/>
        <v>0</v>
      </c>
      <c r="BH20" s="77">
        <f t="shared" si="25"/>
        <v>0</v>
      </c>
      <c r="BI20" s="77">
        <f t="shared" si="26"/>
        <v>0</v>
      </c>
      <c r="BJ20" s="78">
        <f t="shared" si="27"/>
        <v>0</v>
      </c>
      <c r="BK20" s="78" t="e">
        <f t="shared" si="28"/>
        <v>#DIV/0!</v>
      </c>
      <c r="BL20" s="78" t="e">
        <f t="shared" si="29"/>
        <v>#DIV/0!</v>
      </c>
      <c r="BM20" s="78" t="e">
        <f t="shared" si="30"/>
        <v>#DIV/0!</v>
      </c>
    </row>
    <row r="21" spans="1:70" ht="14.25" thickBot="1">
      <c r="A21" s="24">
        <v>12</v>
      </c>
      <c r="B21" s="37"/>
      <c r="C21" s="16"/>
      <c r="D21" s="16"/>
      <c r="E21" s="18"/>
      <c r="F21" s="18"/>
      <c r="G21" s="1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8"/>
      <c r="S21" s="18"/>
      <c r="T21" s="10"/>
      <c r="U21" s="18"/>
      <c r="V21" s="18"/>
      <c r="W21" s="129"/>
      <c r="X21" s="16"/>
      <c r="Y21" s="16"/>
      <c r="Z21" s="119"/>
      <c r="AA21" s="16"/>
      <c r="AB21" s="16"/>
      <c r="AC21" s="119"/>
      <c r="AD21" s="16"/>
      <c r="AE21" s="16"/>
      <c r="AF21" s="119"/>
      <c r="AG21" s="16"/>
      <c r="AH21" s="16"/>
      <c r="AI21" s="119"/>
      <c r="AJ21" s="16"/>
      <c r="AK21" s="16"/>
      <c r="AL21" s="119"/>
      <c r="AM21" s="16"/>
      <c r="AN21" s="16"/>
      <c r="AO21" s="119"/>
      <c r="AP21" s="119"/>
      <c r="AQ21" s="119"/>
      <c r="AR21" s="119"/>
      <c r="AS21" s="16"/>
      <c r="AT21" s="16"/>
      <c r="AU21" s="119"/>
      <c r="AV21" s="16"/>
      <c r="AW21" s="16"/>
      <c r="AX21" s="120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8"/>
      <c r="BK21" s="78"/>
      <c r="BL21" s="78"/>
      <c r="BM21" s="78"/>
    </row>
    <row r="22" spans="1:70" ht="14.25" thickBot="1">
      <c r="A22" s="24">
        <v>13</v>
      </c>
      <c r="B22" s="37"/>
      <c r="C22" s="16"/>
      <c r="D22" s="16"/>
      <c r="E22" s="18"/>
      <c r="F22" s="18"/>
      <c r="G22" s="1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8"/>
      <c r="S22" s="18"/>
      <c r="T22" s="10"/>
      <c r="U22" s="18"/>
      <c r="V22" s="18"/>
      <c r="W22" s="129"/>
      <c r="X22" s="16"/>
      <c r="Y22" s="16"/>
      <c r="Z22" s="119"/>
      <c r="AA22" s="16"/>
      <c r="AB22" s="16"/>
      <c r="AC22" s="119"/>
      <c r="AD22" s="16"/>
      <c r="AE22" s="16"/>
      <c r="AF22" s="119"/>
      <c r="AG22" s="16"/>
      <c r="AH22" s="16"/>
      <c r="AI22" s="119"/>
      <c r="AJ22" s="16"/>
      <c r="AK22" s="16"/>
      <c r="AL22" s="119"/>
      <c r="AM22" s="16"/>
      <c r="AN22" s="16"/>
      <c r="AO22" s="119"/>
      <c r="AP22" s="119"/>
      <c r="AQ22" s="119"/>
      <c r="AR22" s="119"/>
      <c r="AS22" s="16"/>
      <c r="AT22" s="16"/>
      <c r="AU22" s="119"/>
      <c r="AV22" s="16"/>
      <c r="AW22" s="16"/>
      <c r="AX22" s="120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8"/>
      <c r="BK22" s="78"/>
      <c r="BL22" s="78"/>
      <c r="BM22" s="78"/>
    </row>
    <row r="23" spans="1:70" ht="14.25" thickBot="1">
      <c r="A23" s="24">
        <v>14</v>
      </c>
      <c r="B23" s="37"/>
      <c r="C23" s="16"/>
      <c r="D23" s="16"/>
      <c r="E23" s="18"/>
      <c r="F23" s="18"/>
      <c r="G23" s="1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8"/>
      <c r="S23" s="18"/>
      <c r="T23" s="10"/>
      <c r="U23" s="18"/>
      <c r="V23" s="18"/>
      <c r="W23" s="129"/>
      <c r="X23" s="16"/>
      <c r="Y23" s="16"/>
      <c r="Z23" s="119"/>
      <c r="AA23" s="16"/>
      <c r="AB23" s="16"/>
      <c r="AC23" s="119"/>
      <c r="AD23" s="16"/>
      <c r="AE23" s="16"/>
      <c r="AF23" s="119"/>
      <c r="AG23" s="16"/>
      <c r="AH23" s="16"/>
      <c r="AI23" s="119"/>
      <c r="AJ23" s="16"/>
      <c r="AK23" s="16"/>
      <c r="AL23" s="119"/>
      <c r="AM23" s="16"/>
      <c r="AN23" s="16"/>
      <c r="AO23" s="119"/>
      <c r="AP23" s="119"/>
      <c r="AQ23" s="119"/>
      <c r="AR23" s="119"/>
      <c r="AS23" s="16"/>
      <c r="AT23" s="16"/>
      <c r="AU23" s="119"/>
      <c r="AV23" s="16"/>
      <c r="AW23" s="16"/>
      <c r="AX23" s="120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8"/>
      <c r="BK23" s="78"/>
      <c r="BL23" s="78"/>
      <c r="BM23" s="78"/>
    </row>
    <row r="24" spans="1:70" ht="14.25" thickBot="1">
      <c r="A24" s="24">
        <v>15</v>
      </c>
      <c r="B24" s="37"/>
      <c r="C24" s="16"/>
      <c r="D24" s="16"/>
      <c r="E24" s="18"/>
      <c r="F24" s="18"/>
      <c r="G24" s="1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8"/>
      <c r="S24" s="18"/>
      <c r="T24" s="10"/>
      <c r="U24" s="18"/>
      <c r="V24" s="18"/>
      <c r="W24" s="129"/>
      <c r="X24" s="16"/>
      <c r="Y24" s="16"/>
      <c r="Z24" s="119"/>
      <c r="AA24" s="16"/>
      <c r="AB24" s="16"/>
      <c r="AC24" s="119"/>
      <c r="AD24" s="16"/>
      <c r="AE24" s="16"/>
      <c r="AF24" s="119"/>
      <c r="AG24" s="16"/>
      <c r="AH24" s="16"/>
      <c r="AI24" s="119"/>
      <c r="AJ24" s="16"/>
      <c r="AK24" s="16"/>
      <c r="AL24" s="119"/>
      <c r="AM24" s="16"/>
      <c r="AN24" s="16"/>
      <c r="AO24" s="119"/>
      <c r="AP24" s="119"/>
      <c r="AQ24" s="119"/>
      <c r="AR24" s="119"/>
      <c r="AS24" s="16"/>
      <c r="AT24" s="16"/>
      <c r="AU24" s="119"/>
      <c r="AV24" s="16"/>
      <c r="AW24" s="16"/>
      <c r="AX24" s="120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8"/>
      <c r="BK24" s="78"/>
      <c r="BL24" s="78"/>
      <c r="BM24" s="78"/>
    </row>
    <row r="25" spans="1:70" ht="14.25" thickBot="1">
      <c r="A25" s="24">
        <v>16</v>
      </c>
      <c r="B25" s="37"/>
      <c r="C25" s="16"/>
      <c r="D25" s="16"/>
      <c r="E25" s="18"/>
      <c r="F25" s="18"/>
      <c r="G25" s="1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8"/>
      <c r="S25" s="18"/>
      <c r="T25" s="10"/>
      <c r="U25" s="18"/>
      <c r="V25" s="18"/>
      <c r="W25" s="129"/>
      <c r="X25" s="16"/>
      <c r="Y25" s="16"/>
      <c r="Z25" s="119"/>
      <c r="AA25" s="16"/>
      <c r="AB25" s="16"/>
      <c r="AC25" s="119"/>
      <c r="AD25" s="16"/>
      <c r="AE25" s="16"/>
      <c r="AF25" s="119"/>
      <c r="AG25" s="16"/>
      <c r="AH25" s="16"/>
      <c r="AI25" s="119"/>
      <c r="AJ25" s="16"/>
      <c r="AK25" s="16"/>
      <c r="AL25" s="119"/>
      <c r="AM25" s="16"/>
      <c r="AN25" s="16"/>
      <c r="AO25" s="119"/>
      <c r="AP25" s="119"/>
      <c r="AQ25" s="119"/>
      <c r="AR25" s="119"/>
      <c r="AS25" s="16"/>
      <c r="AT25" s="16"/>
      <c r="AU25" s="119"/>
      <c r="AV25" s="16"/>
      <c r="AW25" s="16"/>
      <c r="AX25" s="120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78"/>
      <c r="BL25" s="78"/>
      <c r="BM25" s="78"/>
    </row>
    <row r="26" spans="1:70" ht="14.25" thickBot="1">
      <c r="A26" s="4">
        <v>17</v>
      </c>
      <c r="B26" s="109"/>
      <c r="C26" s="21"/>
      <c r="D26" s="21"/>
      <c r="E26" s="18"/>
      <c r="F26" s="18"/>
      <c r="G26" s="1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8"/>
      <c r="S26" s="18"/>
      <c r="T26" s="10"/>
      <c r="U26" s="18"/>
      <c r="V26" s="18"/>
      <c r="W26" s="129"/>
      <c r="X26" s="16"/>
      <c r="Y26" s="16"/>
      <c r="Z26" s="119"/>
      <c r="AA26" s="16"/>
      <c r="AB26" s="16"/>
      <c r="AC26" s="119"/>
      <c r="AD26" s="16"/>
      <c r="AE26" s="16"/>
      <c r="AF26" s="119"/>
      <c r="AG26" s="16"/>
      <c r="AH26" s="16"/>
      <c r="AI26" s="119"/>
      <c r="AJ26" s="16"/>
      <c r="AK26" s="16"/>
      <c r="AL26" s="119"/>
      <c r="AM26" s="16"/>
      <c r="AN26" s="16"/>
      <c r="AO26" s="119"/>
      <c r="AP26" s="119"/>
      <c r="AQ26" s="119"/>
      <c r="AR26" s="119"/>
      <c r="AS26" s="16"/>
      <c r="AT26" s="16"/>
      <c r="AU26" s="119"/>
      <c r="AV26" s="16"/>
      <c r="AW26" s="16"/>
      <c r="AX26" s="120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8"/>
      <c r="BK26" s="78"/>
      <c r="BL26" s="78"/>
      <c r="BM26" s="78"/>
    </row>
    <row r="27" spans="1:70" ht="14.25" thickBot="1">
      <c r="A27" s="5">
        <v>18</v>
      </c>
      <c r="B27" s="37"/>
      <c r="C27" s="21"/>
      <c r="D27" s="21"/>
      <c r="E27" s="18"/>
      <c r="F27" s="18"/>
      <c r="G27" s="18"/>
      <c r="H27" s="10"/>
      <c r="I27" s="10"/>
      <c r="J27" s="10"/>
      <c r="K27" s="10"/>
      <c r="L27" s="10"/>
      <c r="M27" s="10"/>
      <c r="N27" s="10"/>
      <c r="O27" s="10"/>
      <c r="P27" s="10"/>
      <c r="Q27" s="18"/>
      <c r="R27" s="18"/>
      <c r="S27" s="18"/>
      <c r="T27" s="18"/>
      <c r="U27" s="18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22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131"/>
    </row>
    <row r="28" spans="1:70" ht="14.25" thickBot="1">
      <c r="A28" s="4">
        <v>19</v>
      </c>
      <c r="B28" s="37"/>
      <c r="C28" s="21"/>
      <c r="D28" s="145"/>
      <c r="E28" s="34"/>
      <c r="F28" s="34"/>
      <c r="G28" s="34"/>
      <c r="H28" s="34"/>
      <c r="I28" s="82"/>
      <c r="J28" s="82"/>
      <c r="K28" s="82"/>
      <c r="L28" s="82"/>
      <c r="M28" s="82"/>
      <c r="N28" s="82"/>
      <c r="O28" s="82"/>
      <c r="P28" s="82"/>
      <c r="Q28" s="82"/>
      <c r="R28" s="127"/>
      <c r="S28" s="81"/>
      <c r="T28" s="81"/>
      <c r="U28" s="81"/>
      <c r="V28" s="34"/>
      <c r="W28" s="84"/>
      <c r="X28" s="65"/>
      <c r="Y28" s="65"/>
      <c r="Z28" s="85"/>
      <c r="AA28" s="85"/>
      <c r="AB28" s="85"/>
      <c r="AC28" s="85"/>
      <c r="AD28" s="85"/>
      <c r="AE28" s="85"/>
      <c r="AF28" s="85"/>
      <c r="AG28" s="85"/>
      <c r="AH28" s="8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85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131"/>
    </row>
    <row r="29" spans="1:70" ht="14.25" thickBot="1">
      <c r="A29" s="57">
        <v>20</v>
      </c>
      <c r="B29" s="100"/>
      <c r="C29" s="38"/>
      <c r="D29" s="38"/>
      <c r="E29" s="39"/>
      <c r="F29" s="39"/>
      <c r="G29" s="39"/>
      <c r="H29" s="39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68"/>
      <c r="T29" s="68"/>
      <c r="U29" s="68"/>
      <c r="V29" s="39"/>
      <c r="W29" s="70"/>
      <c r="X29" s="40"/>
      <c r="Y29" s="40"/>
      <c r="Z29" s="71"/>
      <c r="AA29" s="71"/>
      <c r="AB29" s="71"/>
      <c r="AC29" s="71"/>
      <c r="AD29" s="71"/>
      <c r="AE29" s="71"/>
      <c r="AF29" s="71"/>
      <c r="AG29" s="71"/>
      <c r="AH29" s="71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71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131"/>
    </row>
    <row r="30" spans="1:70" ht="33" customHeight="1" thickBot="1">
      <c r="A30" s="218" t="s">
        <v>61</v>
      </c>
      <c r="B30" s="219"/>
      <c r="C30" s="74">
        <f>COUNTIF(C10:C20,5)</f>
        <v>0</v>
      </c>
      <c r="D30" s="74">
        <f t="shared" ref="D30:AW30" si="31">COUNTIF(D10:D20,5)</f>
        <v>0</v>
      </c>
      <c r="E30" s="74">
        <f t="shared" si="31"/>
        <v>0</v>
      </c>
      <c r="F30" s="74">
        <f t="shared" si="31"/>
        <v>0</v>
      </c>
      <c r="G30" s="74">
        <f t="shared" si="31"/>
        <v>0</v>
      </c>
      <c r="H30" s="74">
        <f t="shared" si="31"/>
        <v>0</v>
      </c>
      <c r="I30" s="74">
        <f t="shared" si="31"/>
        <v>0</v>
      </c>
      <c r="J30" s="74">
        <f t="shared" si="31"/>
        <v>0</v>
      </c>
      <c r="K30" s="74">
        <f t="shared" si="31"/>
        <v>0</v>
      </c>
      <c r="L30" s="74">
        <f t="shared" si="31"/>
        <v>0</v>
      </c>
      <c r="M30" s="74">
        <f t="shared" si="31"/>
        <v>0</v>
      </c>
      <c r="N30" s="74">
        <f t="shared" si="31"/>
        <v>0</v>
      </c>
      <c r="O30" s="74">
        <f t="shared" si="31"/>
        <v>0</v>
      </c>
      <c r="P30" s="74">
        <f t="shared" si="31"/>
        <v>0</v>
      </c>
      <c r="Q30" s="74">
        <f t="shared" si="31"/>
        <v>0</v>
      </c>
      <c r="R30" s="74">
        <f t="shared" si="31"/>
        <v>0</v>
      </c>
      <c r="S30" s="74">
        <f t="shared" si="31"/>
        <v>0</v>
      </c>
      <c r="T30" s="74">
        <f t="shared" si="31"/>
        <v>0</v>
      </c>
      <c r="U30" s="74">
        <f t="shared" si="31"/>
        <v>0</v>
      </c>
      <c r="V30" s="74">
        <f t="shared" si="31"/>
        <v>0</v>
      </c>
      <c r="W30" s="74">
        <f t="shared" si="31"/>
        <v>0</v>
      </c>
      <c r="X30" s="74">
        <f t="shared" si="31"/>
        <v>0</v>
      </c>
      <c r="Y30" s="74">
        <f t="shared" si="31"/>
        <v>0</v>
      </c>
      <c r="Z30" s="74">
        <f t="shared" si="31"/>
        <v>0</v>
      </c>
      <c r="AA30" s="74">
        <f t="shared" si="31"/>
        <v>0</v>
      </c>
      <c r="AB30" s="74">
        <f t="shared" si="31"/>
        <v>0</v>
      </c>
      <c r="AC30" s="74">
        <f t="shared" si="31"/>
        <v>0</v>
      </c>
      <c r="AD30" s="74">
        <f t="shared" si="31"/>
        <v>0</v>
      </c>
      <c r="AE30" s="74">
        <f t="shared" si="31"/>
        <v>0</v>
      </c>
      <c r="AF30" s="74">
        <f t="shared" si="31"/>
        <v>0</v>
      </c>
      <c r="AG30" s="74">
        <f t="shared" si="31"/>
        <v>0</v>
      </c>
      <c r="AH30" s="74">
        <f t="shared" si="31"/>
        <v>0</v>
      </c>
      <c r="AI30" s="74">
        <f t="shared" si="31"/>
        <v>0</v>
      </c>
      <c r="AJ30" s="74">
        <f t="shared" si="31"/>
        <v>0</v>
      </c>
      <c r="AK30" s="74">
        <f t="shared" si="31"/>
        <v>0</v>
      </c>
      <c r="AL30" s="74">
        <f t="shared" si="31"/>
        <v>0</v>
      </c>
      <c r="AM30" s="74">
        <f t="shared" si="31"/>
        <v>0</v>
      </c>
      <c r="AN30" s="74">
        <f t="shared" si="31"/>
        <v>0</v>
      </c>
      <c r="AO30" s="74">
        <f t="shared" si="31"/>
        <v>0</v>
      </c>
      <c r="AP30" s="74">
        <f t="shared" si="31"/>
        <v>0</v>
      </c>
      <c r="AQ30" s="74">
        <f t="shared" si="31"/>
        <v>0</v>
      </c>
      <c r="AR30" s="74">
        <f t="shared" si="31"/>
        <v>0</v>
      </c>
      <c r="AS30" s="74">
        <f t="shared" si="31"/>
        <v>0</v>
      </c>
      <c r="AT30" s="74">
        <f t="shared" si="31"/>
        <v>0</v>
      </c>
      <c r="AU30" s="74">
        <f t="shared" si="31"/>
        <v>0</v>
      </c>
      <c r="AV30" s="74">
        <f t="shared" si="31"/>
        <v>0</v>
      </c>
      <c r="AW30" s="74">
        <f t="shared" si="31"/>
        <v>0</v>
      </c>
      <c r="AX30" s="74">
        <f>COUNTIF(AX10:AX20,5)</f>
        <v>0</v>
      </c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149"/>
      <c r="BJ30" s="153"/>
      <c r="BK30" s="224" t="s">
        <v>57</v>
      </c>
      <c r="BL30" s="224"/>
      <c r="BM30" s="225"/>
      <c r="BN30" s="147"/>
    </row>
    <row r="31" spans="1:70" ht="13.5" thickBot="1">
      <c r="A31" s="189" t="s">
        <v>6</v>
      </c>
      <c r="B31" s="231"/>
      <c r="C31" s="74">
        <f>COUNTIF(C10:C20,4)</f>
        <v>0</v>
      </c>
      <c r="D31" s="74">
        <f t="shared" ref="D31:AX31" si="32">COUNTIF(D10:D20,4)</f>
        <v>0</v>
      </c>
      <c r="E31" s="74">
        <f t="shared" si="32"/>
        <v>0</v>
      </c>
      <c r="F31" s="74">
        <f t="shared" si="32"/>
        <v>0</v>
      </c>
      <c r="G31" s="74">
        <f t="shared" si="32"/>
        <v>0</v>
      </c>
      <c r="H31" s="74">
        <f t="shared" si="32"/>
        <v>0</v>
      </c>
      <c r="I31" s="74">
        <f t="shared" si="32"/>
        <v>0</v>
      </c>
      <c r="J31" s="74">
        <f t="shared" si="32"/>
        <v>0</v>
      </c>
      <c r="K31" s="74">
        <f t="shared" si="32"/>
        <v>0</v>
      </c>
      <c r="L31" s="74">
        <f t="shared" si="32"/>
        <v>0</v>
      </c>
      <c r="M31" s="74">
        <f t="shared" si="32"/>
        <v>0</v>
      </c>
      <c r="N31" s="74">
        <f t="shared" si="32"/>
        <v>0</v>
      </c>
      <c r="O31" s="74">
        <f t="shared" si="32"/>
        <v>0</v>
      </c>
      <c r="P31" s="74">
        <f t="shared" si="32"/>
        <v>0</v>
      </c>
      <c r="Q31" s="74">
        <f t="shared" si="32"/>
        <v>0</v>
      </c>
      <c r="R31" s="74">
        <f t="shared" si="32"/>
        <v>0</v>
      </c>
      <c r="S31" s="74">
        <f t="shared" si="32"/>
        <v>0</v>
      </c>
      <c r="T31" s="74">
        <f t="shared" si="32"/>
        <v>0</v>
      </c>
      <c r="U31" s="74">
        <f t="shared" si="32"/>
        <v>0</v>
      </c>
      <c r="V31" s="74">
        <f t="shared" si="32"/>
        <v>0</v>
      </c>
      <c r="W31" s="74">
        <f t="shared" si="32"/>
        <v>0</v>
      </c>
      <c r="X31" s="74">
        <f t="shared" si="32"/>
        <v>0</v>
      </c>
      <c r="Y31" s="74">
        <f t="shared" si="32"/>
        <v>0</v>
      </c>
      <c r="Z31" s="74">
        <f t="shared" si="32"/>
        <v>0</v>
      </c>
      <c r="AA31" s="74">
        <f t="shared" si="32"/>
        <v>0</v>
      </c>
      <c r="AB31" s="74">
        <f t="shared" si="32"/>
        <v>0</v>
      </c>
      <c r="AC31" s="74">
        <f t="shared" si="32"/>
        <v>0</v>
      </c>
      <c r="AD31" s="74">
        <f t="shared" si="32"/>
        <v>0</v>
      </c>
      <c r="AE31" s="74">
        <f t="shared" si="32"/>
        <v>0</v>
      </c>
      <c r="AF31" s="74">
        <f t="shared" si="32"/>
        <v>0</v>
      </c>
      <c r="AG31" s="74">
        <f t="shared" si="32"/>
        <v>0</v>
      </c>
      <c r="AH31" s="74">
        <f t="shared" si="32"/>
        <v>0</v>
      </c>
      <c r="AI31" s="74">
        <f t="shared" si="32"/>
        <v>0</v>
      </c>
      <c r="AJ31" s="74">
        <f t="shared" si="32"/>
        <v>0</v>
      </c>
      <c r="AK31" s="74">
        <f t="shared" si="32"/>
        <v>0</v>
      </c>
      <c r="AL31" s="74">
        <f t="shared" si="32"/>
        <v>0</v>
      </c>
      <c r="AM31" s="74">
        <f t="shared" si="32"/>
        <v>0</v>
      </c>
      <c r="AN31" s="74">
        <f t="shared" si="32"/>
        <v>0</v>
      </c>
      <c r="AO31" s="74">
        <f t="shared" si="32"/>
        <v>0</v>
      </c>
      <c r="AP31" s="74">
        <f t="shared" si="32"/>
        <v>0</v>
      </c>
      <c r="AQ31" s="74">
        <f t="shared" si="32"/>
        <v>0</v>
      </c>
      <c r="AR31" s="74">
        <f t="shared" si="32"/>
        <v>0</v>
      </c>
      <c r="AS31" s="74">
        <f t="shared" si="32"/>
        <v>0</v>
      </c>
      <c r="AT31" s="74">
        <f t="shared" si="32"/>
        <v>0</v>
      </c>
      <c r="AU31" s="74">
        <f t="shared" si="32"/>
        <v>0</v>
      </c>
      <c r="AV31" s="74">
        <f t="shared" si="32"/>
        <v>0</v>
      </c>
      <c r="AW31" s="74">
        <f t="shared" si="32"/>
        <v>0</v>
      </c>
      <c r="AX31" s="74">
        <f t="shared" si="32"/>
        <v>0</v>
      </c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150"/>
      <c r="BJ31" s="150"/>
      <c r="BK31" s="151" t="e">
        <f>AVERAGE(BK10:BK20)</f>
        <v>#DIV/0!</v>
      </c>
      <c r="BL31" s="151" t="e">
        <f>AVERAGE(BL10:BL20)</f>
        <v>#DIV/0!</v>
      </c>
      <c r="BM31" s="152" t="e">
        <f>AVERAGE(BM10:BM20)</f>
        <v>#DIV/0!</v>
      </c>
    </row>
    <row r="32" spans="1:70" ht="13.5" thickBot="1">
      <c r="A32" s="191" t="s">
        <v>7</v>
      </c>
      <c r="B32" s="230"/>
      <c r="C32" s="74">
        <f>COUNTIF(C10:C20,3)</f>
        <v>0</v>
      </c>
      <c r="D32" s="74">
        <f t="shared" ref="D32:AX32" si="33">COUNTIF(D10:D20,3)</f>
        <v>0</v>
      </c>
      <c r="E32" s="74">
        <f t="shared" si="33"/>
        <v>0</v>
      </c>
      <c r="F32" s="74">
        <f t="shared" si="33"/>
        <v>0</v>
      </c>
      <c r="G32" s="74">
        <f t="shared" si="33"/>
        <v>0</v>
      </c>
      <c r="H32" s="74">
        <f t="shared" si="33"/>
        <v>0</v>
      </c>
      <c r="I32" s="74">
        <f t="shared" si="33"/>
        <v>0</v>
      </c>
      <c r="J32" s="74">
        <f t="shared" si="33"/>
        <v>0</v>
      </c>
      <c r="K32" s="74">
        <f t="shared" si="33"/>
        <v>0</v>
      </c>
      <c r="L32" s="74">
        <f t="shared" si="33"/>
        <v>0</v>
      </c>
      <c r="M32" s="74">
        <f t="shared" si="33"/>
        <v>0</v>
      </c>
      <c r="N32" s="74">
        <f t="shared" si="33"/>
        <v>0</v>
      </c>
      <c r="O32" s="74">
        <f t="shared" si="33"/>
        <v>0</v>
      </c>
      <c r="P32" s="74">
        <f t="shared" si="33"/>
        <v>0</v>
      </c>
      <c r="Q32" s="74">
        <f t="shared" si="33"/>
        <v>0</v>
      </c>
      <c r="R32" s="74">
        <f t="shared" si="33"/>
        <v>0</v>
      </c>
      <c r="S32" s="74">
        <f t="shared" si="33"/>
        <v>0</v>
      </c>
      <c r="T32" s="74">
        <f t="shared" si="33"/>
        <v>0</v>
      </c>
      <c r="U32" s="74">
        <f t="shared" si="33"/>
        <v>0</v>
      </c>
      <c r="V32" s="74">
        <f t="shared" si="33"/>
        <v>0</v>
      </c>
      <c r="W32" s="74">
        <f t="shared" si="33"/>
        <v>0</v>
      </c>
      <c r="X32" s="74">
        <f t="shared" si="33"/>
        <v>0</v>
      </c>
      <c r="Y32" s="74">
        <f t="shared" si="33"/>
        <v>0</v>
      </c>
      <c r="Z32" s="74">
        <f t="shared" si="33"/>
        <v>0</v>
      </c>
      <c r="AA32" s="74">
        <f t="shared" si="33"/>
        <v>0</v>
      </c>
      <c r="AB32" s="74">
        <f t="shared" si="33"/>
        <v>0</v>
      </c>
      <c r="AC32" s="74">
        <f t="shared" si="33"/>
        <v>0</v>
      </c>
      <c r="AD32" s="74">
        <f t="shared" si="33"/>
        <v>0</v>
      </c>
      <c r="AE32" s="74">
        <f t="shared" si="33"/>
        <v>0</v>
      </c>
      <c r="AF32" s="74">
        <f t="shared" si="33"/>
        <v>0</v>
      </c>
      <c r="AG32" s="74">
        <f t="shared" si="33"/>
        <v>0</v>
      </c>
      <c r="AH32" s="74">
        <f t="shared" si="33"/>
        <v>0</v>
      </c>
      <c r="AI32" s="74">
        <f t="shared" si="33"/>
        <v>0</v>
      </c>
      <c r="AJ32" s="74">
        <f t="shared" si="33"/>
        <v>0</v>
      </c>
      <c r="AK32" s="74">
        <f t="shared" si="33"/>
        <v>0</v>
      </c>
      <c r="AL32" s="74">
        <f t="shared" si="33"/>
        <v>0</v>
      </c>
      <c r="AM32" s="74">
        <f t="shared" si="33"/>
        <v>0</v>
      </c>
      <c r="AN32" s="74">
        <f t="shared" si="33"/>
        <v>0</v>
      </c>
      <c r="AO32" s="74">
        <f t="shared" si="33"/>
        <v>0</v>
      </c>
      <c r="AP32" s="74">
        <f t="shared" si="33"/>
        <v>0</v>
      </c>
      <c r="AQ32" s="74">
        <f t="shared" si="33"/>
        <v>0</v>
      </c>
      <c r="AR32" s="74">
        <f t="shared" si="33"/>
        <v>0</v>
      </c>
      <c r="AS32" s="74">
        <f t="shared" si="33"/>
        <v>0</v>
      </c>
      <c r="AT32" s="74">
        <f t="shared" si="33"/>
        <v>0</v>
      </c>
      <c r="AU32" s="74">
        <f t="shared" si="33"/>
        <v>0</v>
      </c>
      <c r="AV32" s="74">
        <f t="shared" si="33"/>
        <v>0</v>
      </c>
      <c r="AW32" s="74">
        <f t="shared" si="33"/>
        <v>0</v>
      </c>
      <c r="AX32" s="74">
        <f t="shared" si="33"/>
        <v>0</v>
      </c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23"/>
      <c r="BO32" s="23"/>
      <c r="BP32" s="23"/>
      <c r="BQ32" s="23"/>
      <c r="BR32" s="23"/>
    </row>
    <row r="33" spans="1:102" ht="13.5" thickBot="1">
      <c r="A33" s="179" t="s">
        <v>8</v>
      </c>
      <c r="B33" s="229"/>
      <c r="C33" s="74">
        <f>COUNTIF(C10:C20,2)</f>
        <v>0</v>
      </c>
      <c r="D33" s="74">
        <f t="shared" ref="D33:AX33" si="34">COUNTIF(D10:D20,2)</f>
        <v>0</v>
      </c>
      <c r="E33" s="74">
        <f t="shared" si="34"/>
        <v>0</v>
      </c>
      <c r="F33" s="74">
        <f t="shared" si="34"/>
        <v>0</v>
      </c>
      <c r="G33" s="74">
        <f t="shared" si="34"/>
        <v>0</v>
      </c>
      <c r="H33" s="74">
        <f t="shared" si="34"/>
        <v>0</v>
      </c>
      <c r="I33" s="74">
        <f t="shared" si="34"/>
        <v>0</v>
      </c>
      <c r="J33" s="74">
        <f t="shared" si="34"/>
        <v>0</v>
      </c>
      <c r="K33" s="74">
        <f t="shared" si="34"/>
        <v>0</v>
      </c>
      <c r="L33" s="74">
        <f t="shared" si="34"/>
        <v>0</v>
      </c>
      <c r="M33" s="74">
        <f t="shared" si="34"/>
        <v>0</v>
      </c>
      <c r="N33" s="74">
        <f t="shared" si="34"/>
        <v>0</v>
      </c>
      <c r="O33" s="74">
        <f t="shared" si="34"/>
        <v>0</v>
      </c>
      <c r="P33" s="74">
        <f t="shared" si="34"/>
        <v>0</v>
      </c>
      <c r="Q33" s="74">
        <f t="shared" si="34"/>
        <v>0</v>
      </c>
      <c r="R33" s="74">
        <f t="shared" si="34"/>
        <v>0</v>
      </c>
      <c r="S33" s="74">
        <f t="shared" si="34"/>
        <v>0</v>
      </c>
      <c r="T33" s="74">
        <f t="shared" si="34"/>
        <v>0</v>
      </c>
      <c r="U33" s="74">
        <f t="shared" si="34"/>
        <v>0</v>
      </c>
      <c r="V33" s="74">
        <f t="shared" si="34"/>
        <v>0</v>
      </c>
      <c r="W33" s="74">
        <f t="shared" si="34"/>
        <v>0</v>
      </c>
      <c r="X33" s="74">
        <f t="shared" si="34"/>
        <v>0</v>
      </c>
      <c r="Y33" s="74">
        <f t="shared" si="34"/>
        <v>0</v>
      </c>
      <c r="Z33" s="74">
        <f t="shared" si="34"/>
        <v>0</v>
      </c>
      <c r="AA33" s="74">
        <f t="shared" si="34"/>
        <v>0</v>
      </c>
      <c r="AB33" s="74">
        <f t="shared" si="34"/>
        <v>0</v>
      </c>
      <c r="AC33" s="74">
        <f t="shared" si="34"/>
        <v>0</v>
      </c>
      <c r="AD33" s="74">
        <f t="shared" si="34"/>
        <v>0</v>
      </c>
      <c r="AE33" s="74">
        <f t="shared" si="34"/>
        <v>0</v>
      </c>
      <c r="AF33" s="74">
        <f t="shared" si="34"/>
        <v>0</v>
      </c>
      <c r="AG33" s="74">
        <f t="shared" si="34"/>
        <v>0</v>
      </c>
      <c r="AH33" s="74">
        <f t="shared" si="34"/>
        <v>0</v>
      </c>
      <c r="AI33" s="74">
        <f t="shared" si="34"/>
        <v>0</v>
      </c>
      <c r="AJ33" s="74">
        <f t="shared" si="34"/>
        <v>0</v>
      </c>
      <c r="AK33" s="74">
        <f t="shared" si="34"/>
        <v>0</v>
      </c>
      <c r="AL33" s="74">
        <f t="shared" si="34"/>
        <v>0</v>
      </c>
      <c r="AM33" s="74">
        <f t="shared" si="34"/>
        <v>0</v>
      </c>
      <c r="AN33" s="74">
        <f t="shared" si="34"/>
        <v>0</v>
      </c>
      <c r="AO33" s="74">
        <f t="shared" si="34"/>
        <v>0</v>
      </c>
      <c r="AP33" s="74">
        <f t="shared" si="34"/>
        <v>0</v>
      </c>
      <c r="AQ33" s="74">
        <f t="shared" si="34"/>
        <v>0</v>
      </c>
      <c r="AR33" s="74">
        <f t="shared" si="34"/>
        <v>0</v>
      </c>
      <c r="AS33" s="74">
        <f t="shared" si="34"/>
        <v>0</v>
      </c>
      <c r="AT33" s="74">
        <f t="shared" si="34"/>
        <v>0</v>
      </c>
      <c r="AU33" s="74">
        <f t="shared" si="34"/>
        <v>0</v>
      </c>
      <c r="AV33" s="74">
        <f t="shared" si="34"/>
        <v>0</v>
      </c>
      <c r="AW33" s="74">
        <f t="shared" si="34"/>
        <v>0</v>
      </c>
      <c r="AX33" s="74">
        <f t="shared" si="34"/>
        <v>0</v>
      </c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23"/>
      <c r="BO33" s="23"/>
      <c r="BP33" s="23"/>
      <c r="BQ33" s="23"/>
      <c r="BR33" s="23"/>
    </row>
    <row r="34" spans="1:102" ht="13.5" thickBot="1">
      <c r="A34" s="193" t="s">
        <v>9</v>
      </c>
      <c r="B34" s="228"/>
      <c r="C34" s="75">
        <f>ROUNDUP((C30*1+C31*0.64+C32*0.36+C33*0.14)/D6*100,0)</f>
        <v>0</v>
      </c>
      <c r="D34" s="75">
        <f>ROUNDUP((D30*1+D31*0.64+D32*0.36+D33*0.14)/F6*100,0)</f>
        <v>0</v>
      </c>
      <c r="E34" s="75">
        <f>ROUNDUP((E30*1+E31*0.64+E32*0.36+E33*0.14)/H6*100,0)</f>
        <v>0</v>
      </c>
      <c r="F34" s="75">
        <f>ROUNDUP((F30*1+F31*0.64+F32*0.36+F33*0.14)/D6*100,0)</f>
        <v>0</v>
      </c>
      <c r="G34" s="75">
        <f>ROUNDUP((G30*1+G31*0.64+G32*0.36+G33*0.14)/F6*100,0)</f>
        <v>0</v>
      </c>
      <c r="H34" s="75">
        <f>ROUNDUP((H30*1+H31*0.64+H32*0.36+H33*0.14)/H6*100,0)</f>
        <v>0</v>
      </c>
      <c r="I34" s="75">
        <f>ROUNDUP((I30*1+I31*0.64+I32*0.36+I33*0.14)/D6*100,0)</f>
        <v>0</v>
      </c>
      <c r="J34" s="75">
        <f>ROUNDUP((J30*1+J31*0.64+J32*0.36+J33*0.14)/F6*100,0)</f>
        <v>0</v>
      </c>
      <c r="K34" s="75">
        <f>ROUNDUP((K30*1+K31*0.64+K32*0.36+K33*0.14)/H6*100,0)</f>
        <v>0</v>
      </c>
      <c r="L34" s="75">
        <f>ROUNDUP((L30*1+L31*0.64+L32*0.36+L33*0.14)/D6*100,0)</f>
        <v>0</v>
      </c>
      <c r="M34" s="75">
        <f>ROUNDUP((M30*1+M31*0.64+M32*0.36+M33*0.14)/F6*100,0)</f>
        <v>0</v>
      </c>
      <c r="N34" s="75">
        <f>ROUNDUP((N30*1+N31*0.64+N32*0.36+N33*0.14)/H6*100,0)</f>
        <v>0</v>
      </c>
      <c r="O34" s="75">
        <f>ROUNDUP((O30*1+O31*0.64+O32*0.36+O33*0.14)/D6*100,0)</f>
        <v>0</v>
      </c>
      <c r="P34" s="75">
        <f>ROUNDUP((P30*1+P31*0.64+P32*0.36+P33*0.14)/F6*100,0)</f>
        <v>0</v>
      </c>
      <c r="Q34" s="75">
        <f>ROUNDUP((Q30*1+Q31*0.64+Q32*0.36+Q33*0.14)/H6*100,0)</f>
        <v>0</v>
      </c>
      <c r="R34" s="75">
        <f>ROUNDUP((R30*1+R31*0.64+R32*0.36+R33*0.14)/D6*100,0)</f>
        <v>0</v>
      </c>
      <c r="S34" s="75">
        <f>ROUNDUP((S30*1+S31*0.64+S32*0.36+S33*0.14)/F6*100,0)</f>
        <v>0</v>
      </c>
      <c r="T34" s="75">
        <f>ROUNDUP((T30*1+T31*0.64+T32*0.36+T33*0.14)/H6*100,0)</f>
        <v>0</v>
      </c>
      <c r="U34" s="75">
        <f>ROUNDUP((U30*1+U31*0.64+U32*0.36+U33*0.14)/D6*100,0)</f>
        <v>0</v>
      </c>
      <c r="V34" s="75">
        <f>ROUNDUP((V30*1+V31*0.64+V32*0.36+V33*0.14)/F6*100,0)</f>
        <v>0</v>
      </c>
      <c r="W34" s="75">
        <f>ROUNDUP((W30*1+W31*0.64+W32*0.36+W33*0.14)/H6*100,0)</f>
        <v>0</v>
      </c>
      <c r="X34" s="75">
        <f>ROUNDUP((X30*1+X31*0.64+X32*0.36+X33*0.14)/D6*100,0)</f>
        <v>0</v>
      </c>
      <c r="Y34" s="75">
        <f>ROUNDUP((Y30*1+Y31*0.64+Y32*0.36+Y33*0.14)/F6*100,0)</f>
        <v>0</v>
      </c>
      <c r="Z34" s="75">
        <f>ROUNDUP((Z30*1+Z31*0.64+Z32*0.36+Z33*0.14)/H6*100,0)</f>
        <v>0</v>
      </c>
      <c r="AA34" s="75">
        <f>ROUNDUP((AA30*1+AA31*0.64+AA32*0.36+AA33*0.14)/D6*100,0)</f>
        <v>0</v>
      </c>
      <c r="AB34" s="75">
        <f>ROUNDUP((AB30*1+AB31*0.64+AB32*0.36+AB33*0.14)/F6*100,0)</f>
        <v>0</v>
      </c>
      <c r="AC34" s="75">
        <f>ROUNDUP((AC30*1+AC31*0.64+AC32*0.36+AC33*0.14)/H6*100,0)</f>
        <v>0</v>
      </c>
      <c r="AD34" s="75">
        <f>ROUNDUP((AD30*1+AD31*0.64+AD32*0.36+AD33*0.14)/D6*100,0)</f>
        <v>0</v>
      </c>
      <c r="AE34" s="75">
        <f>ROUNDUP((AE30*1+AE31*0.64+AE32*0.36+AE33*0.14)/F6*100,0)</f>
        <v>0</v>
      </c>
      <c r="AF34" s="75">
        <f>ROUNDUP((AF30*1+AF31*0.64+AF32*0.36+AF33*0.14)/H6*100,0)</f>
        <v>0</v>
      </c>
      <c r="AG34" s="75">
        <f>ROUNDUP((AG30*1+AG31*0.64+AG32*0.36+AG33*0.14)/D6*100,0)</f>
        <v>0</v>
      </c>
      <c r="AH34" s="75">
        <f>ROUNDUP((AH30*1+AH31*0.64+AH32*0.36+AH33*0.14)/F6*100,0)</f>
        <v>0</v>
      </c>
      <c r="AI34" s="75">
        <f>ROUNDUP((AI30*1+AI31*0.64+AI32*0.36+AI33*0.14)/H6*100,0)</f>
        <v>0</v>
      </c>
      <c r="AJ34" s="75">
        <f>ROUNDUP((AJ30*1+AJ31*0.64+AJ32*0.36+AJ33*0.14)/D6*100,0)</f>
        <v>0</v>
      </c>
      <c r="AK34" s="75">
        <f>ROUNDUP((AK30*1+AK31*0.64+AK32*0.36+AK33*0.14)/F6*100,0)</f>
        <v>0</v>
      </c>
      <c r="AL34" s="75">
        <f>ROUNDUP((AL30*1+AL31*0.64+AL32*0.36+AL33*0.14)/H6*100,0)</f>
        <v>0</v>
      </c>
      <c r="AM34" s="75">
        <f>ROUNDUP((AM30*1+AM31*0.64+AM32*0.36+AM33*0.14)/D6*100,0)</f>
        <v>0</v>
      </c>
      <c r="AN34" s="75">
        <f>ROUNDUP((AN30*1+AN31*0.64+AN32*0.36+AN33*0.14)/F6*100,0)</f>
        <v>0</v>
      </c>
      <c r="AO34" s="75">
        <f>ROUNDUP((AO30*1+AO31*0.64+AO32*0.36+AO33*0.14)/H6*100,0)</f>
        <v>0</v>
      </c>
      <c r="AP34" s="75">
        <f>ROUNDUP((AP30*1+AP31*0.64+AP32*0.36+AP33*0.14)/D6*100,0)</f>
        <v>0</v>
      </c>
      <c r="AQ34" s="75">
        <f>ROUNDUP((AQ30*1+AQ31*0.64+AQ32*0.36+AQ33*0.14)/F6*100,0)</f>
        <v>0</v>
      </c>
      <c r="AR34" s="75">
        <f>ROUNDUP((AR30*1+AR31*0.64+AR32*0.36+AR33*0.14)/H6*100,0)</f>
        <v>0</v>
      </c>
      <c r="AS34" s="75">
        <f>ROUNDUP((AS30*1+AS31*0.64+AS32*0.36+AS33*0.14)/D6*100,0)</f>
        <v>0</v>
      </c>
      <c r="AT34" s="75">
        <f>ROUNDUP((AT30*1+AT31*0.64+AT32*0.36+AT33*0.14)/F6*100,0)</f>
        <v>0</v>
      </c>
      <c r="AU34" s="75">
        <f>ROUNDUP((AU30*1+AU31*0.64+AU32*0.36+AU33*0.14)/H6*100,0)</f>
        <v>0</v>
      </c>
      <c r="AV34" s="75">
        <f>ROUNDUP((AV30*1+AV31*0.64+AV32*0.36+AV33*0.14)/D6*100,0)</f>
        <v>0</v>
      </c>
      <c r="AW34" s="75">
        <f>ROUNDUP((AW30*1+AW31*0.64+AW32*0.36+AW33*0.14)/F6*100,0)</f>
        <v>0</v>
      </c>
      <c r="AX34" s="75">
        <f>ROUNDUP((AX30*1+AX31*0.64+AX32*0.36+AX33*0.14)/H6*100,0)</f>
        <v>0</v>
      </c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23"/>
      <c r="BO34" s="23"/>
      <c r="BP34" s="23"/>
      <c r="BQ34" s="23"/>
      <c r="BR34" s="23"/>
    </row>
    <row r="35" spans="1:102" ht="13.5" thickBot="1">
      <c r="A35" s="108"/>
      <c r="B35" s="10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23"/>
      <c r="BO35" s="23"/>
      <c r="BP35" s="23"/>
      <c r="BQ35" s="23"/>
      <c r="BR35" s="23"/>
    </row>
    <row r="36" spans="1:102" ht="13.5" thickBot="1">
      <c r="A36" s="193" t="s">
        <v>65</v>
      </c>
      <c r="B36" s="228"/>
      <c r="C36" s="76">
        <f>(C30+C31)/$D$6*100</f>
        <v>0</v>
      </c>
      <c r="D36" s="76">
        <f>(D30+D31)/$F$6*100</f>
        <v>0</v>
      </c>
      <c r="E36" s="76">
        <f>(E30+E31)/$H$6*100</f>
        <v>0</v>
      </c>
      <c r="F36" s="76">
        <f t="shared" ref="F36" si="35">(F30+F31)/$D$6*100</f>
        <v>0</v>
      </c>
      <c r="G36" s="76">
        <f t="shared" ref="G36" si="36">(G30+G31)/$F$6*100</f>
        <v>0</v>
      </c>
      <c r="H36" s="76">
        <f t="shared" ref="H36" si="37">(H30+H31)/$H$6*100</f>
        <v>0</v>
      </c>
      <c r="I36" s="76">
        <f t="shared" ref="I36" si="38">(I30+I31)/$D$6*100</f>
        <v>0</v>
      </c>
      <c r="J36" s="76">
        <f t="shared" ref="J36" si="39">(J30+J31)/$F$6*100</f>
        <v>0</v>
      </c>
      <c r="K36" s="76">
        <f t="shared" ref="K36" si="40">(K30+K31)/$H$6*100</f>
        <v>0</v>
      </c>
      <c r="L36" s="76">
        <f t="shared" ref="L36" si="41">(L30+L31)/$D$6*100</f>
        <v>0</v>
      </c>
      <c r="M36" s="76">
        <f t="shared" ref="M36" si="42">(M30+M31)/$F$6*100</f>
        <v>0</v>
      </c>
      <c r="N36" s="76">
        <f t="shared" ref="N36" si="43">(N30+N31)/$H$6*100</f>
        <v>0</v>
      </c>
      <c r="O36" s="76">
        <f t="shared" ref="O36" si="44">(O30+O31)/$D$6*100</f>
        <v>0</v>
      </c>
      <c r="P36" s="76">
        <f t="shared" ref="P36" si="45">(P30+P31)/$F$6*100</f>
        <v>0</v>
      </c>
      <c r="Q36" s="76">
        <f t="shared" ref="Q36" si="46">(Q30+Q31)/$H$6*100</f>
        <v>0</v>
      </c>
      <c r="R36" s="76">
        <f t="shared" ref="R36" si="47">(R30+R31)/$D$6*100</f>
        <v>0</v>
      </c>
      <c r="S36" s="76">
        <f t="shared" ref="S36" si="48">(S30+S31)/$F$6*100</f>
        <v>0</v>
      </c>
      <c r="T36" s="76">
        <f t="shared" ref="T36" si="49">(T30+T31)/$H$6*100</f>
        <v>0</v>
      </c>
      <c r="U36" s="76">
        <f t="shared" ref="U36" si="50">(U30+U31)/$D$6*100</f>
        <v>0</v>
      </c>
      <c r="V36" s="76">
        <f t="shared" ref="V36" si="51">(V30+V31)/$F$6*100</f>
        <v>0</v>
      </c>
      <c r="W36" s="76">
        <f t="shared" ref="W36" si="52">(W30+W31)/$H$6*100</f>
        <v>0</v>
      </c>
      <c r="X36" s="76">
        <f t="shared" ref="X36" si="53">(X30+X31)/$D$6*100</f>
        <v>0</v>
      </c>
      <c r="Y36" s="76">
        <f t="shared" ref="Y36" si="54">(Y30+Y31)/$F$6*100</f>
        <v>0</v>
      </c>
      <c r="Z36" s="76">
        <f t="shared" ref="Z36" si="55">(Z30+Z31)/$H$6*100</f>
        <v>0</v>
      </c>
      <c r="AA36" s="76">
        <f t="shared" ref="AA36" si="56">(AA30+AA31)/$D$6*100</f>
        <v>0</v>
      </c>
      <c r="AB36" s="76">
        <f t="shared" ref="AB36" si="57">(AB30+AB31)/$F$6*100</f>
        <v>0</v>
      </c>
      <c r="AC36" s="76">
        <f t="shared" ref="AC36" si="58">(AC30+AC31)/$H$6*100</f>
        <v>0</v>
      </c>
      <c r="AD36" s="76">
        <f t="shared" ref="AD36" si="59">(AD30+AD31)/$D$6*100</f>
        <v>0</v>
      </c>
      <c r="AE36" s="76">
        <f t="shared" ref="AE36" si="60">(AE30+AE31)/$F$6*100</f>
        <v>0</v>
      </c>
      <c r="AF36" s="76">
        <f t="shared" ref="AF36" si="61">(AF30+AF31)/$H$6*100</f>
        <v>0</v>
      </c>
      <c r="AG36" s="76">
        <f t="shared" ref="AG36" si="62">(AG30+AG31)/$D$6*100</f>
        <v>0</v>
      </c>
      <c r="AH36" s="76">
        <f t="shared" ref="AH36" si="63">(AH30+AH31)/$F$6*100</f>
        <v>0</v>
      </c>
      <c r="AI36" s="76">
        <f t="shared" ref="AI36" si="64">(AI30+AI31)/$H$6*100</f>
        <v>0</v>
      </c>
      <c r="AJ36" s="76">
        <f t="shared" ref="AJ36" si="65">(AJ30+AJ31)/$D$6*100</f>
        <v>0</v>
      </c>
      <c r="AK36" s="76">
        <f t="shared" ref="AK36" si="66">(AK30+AK31)/$F$6*100</f>
        <v>0</v>
      </c>
      <c r="AL36" s="76">
        <f t="shared" ref="AL36" si="67">(AL30+AL31)/$H$6*100</f>
        <v>0</v>
      </c>
      <c r="AM36" s="76">
        <f t="shared" ref="AM36" si="68">(AM30+AM31)/$D$6*100</f>
        <v>0</v>
      </c>
      <c r="AN36" s="76">
        <f t="shared" ref="AN36" si="69">(AN30+AN31)/$F$6*100</f>
        <v>0</v>
      </c>
      <c r="AO36" s="76">
        <f t="shared" ref="AO36" si="70">(AO30+AO31)/$H$6*100</f>
        <v>0</v>
      </c>
      <c r="AP36" s="76">
        <f t="shared" ref="AP36" si="71">(AP30+AP31)/$D$6*100</f>
        <v>0</v>
      </c>
      <c r="AQ36" s="76">
        <f t="shared" ref="AQ36" si="72">(AQ30+AQ31)/$F$6*100</f>
        <v>0</v>
      </c>
      <c r="AR36" s="76">
        <f t="shared" ref="AR36" si="73">(AR30+AR31)/$H$6*100</f>
        <v>0</v>
      </c>
      <c r="AS36" s="76">
        <f t="shared" ref="AS36" si="74">(AS30+AS31)/$D$6*100</f>
        <v>0</v>
      </c>
      <c r="AT36" s="76">
        <f t="shared" ref="AT36" si="75">(AT30+AT31)/$F$6*100</f>
        <v>0</v>
      </c>
      <c r="AU36" s="76">
        <f t="shared" ref="AU36" si="76">(AU30+AU31)/$H$6*100</f>
        <v>0</v>
      </c>
      <c r="AV36" s="76">
        <f t="shared" ref="AV36" si="77">(AV30+AV31)/$D$6*100</f>
        <v>0</v>
      </c>
      <c r="AW36" s="76">
        <f t="shared" ref="AW36" si="78">(AW30+AW31)/$F$6*100</f>
        <v>0</v>
      </c>
      <c r="AX36" s="76">
        <f>(AX30+AX31)/$D$6*100</f>
        <v>0</v>
      </c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23"/>
      <c r="BO36" s="23"/>
      <c r="BP36" s="23"/>
      <c r="BQ36" s="23"/>
      <c r="BR36" s="23"/>
    </row>
    <row r="37" spans="1:10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145</v>
      </c>
      <c r="S38" s="199"/>
      <c r="T38" s="205" t="s">
        <v>146</v>
      </c>
      <c r="U38" s="199"/>
      <c r="V38" s="199" t="s">
        <v>54</v>
      </c>
      <c r="W38" s="19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23"/>
      <c r="CO38" s="23"/>
      <c r="CP38" s="23"/>
      <c r="CQ38" s="23"/>
      <c r="CR38" s="23"/>
      <c r="CS38" s="3"/>
      <c r="CT38" s="3"/>
    </row>
    <row r="39" spans="1:102" ht="13.5" thickBot="1">
      <c r="A39" s="6"/>
      <c r="B39" s="43" t="s">
        <v>147</v>
      </c>
      <c r="C39" s="72" t="e">
        <f>(C34+F34+I34+L34+O34+R34+U34+X34+AA34+AD34+AG34+AJ34+AM34+AP34+AS34+AV34)/S3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SUM(C30+F30+I30+L30+O30+R30+U30+X30+AA30+AD30+AG30+AJ30+AM30+AP30+AS30+AV30)</f>
        <v>0</v>
      </c>
      <c r="S39" s="204"/>
      <c r="T39" s="204">
        <f>SUM(D30+G30+J30+M30+P30+S30+V30+Y30+AB30+AE30+AH30+AK30+AN30+AQ30+AT30+AW30)</f>
        <v>0</v>
      </c>
      <c r="U39" s="204"/>
      <c r="V39" s="204">
        <f>SUM(E30+H30+K30+N30+Q30+T30+W30+Z30+AC30+AF30+AI30+AL30+AO30+AR30+AU30+AX30)</f>
        <v>0</v>
      </c>
      <c r="W39" s="204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23"/>
      <c r="CO39" s="23"/>
      <c r="CP39" s="23"/>
      <c r="CQ39" s="23"/>
      <c r="CR39" s="23"/>
      <c r="CS39" s="3"/>
      <c r="CT39" s="3"/>
    </row>
    <row r="40" spans="1:102" ht="13.5" thickBot="1">
      <c r="A40" s="6"/>
      <c r="B40" s="43" t="s">
        <v>148</v>
      </c>
      <c r="C40" s="72" t="e">
        <f>(D34+G34+J34+M34+P34+S34+V34+Y34+AB34+AE34+AH34+AK34+AN34+AQ34+AT34+AW34)/U3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>SUM(C31+F31+I31+L31+O31+R31+U31+X31+AA31+AD31+AG31+AJ31+AM31+AP31+AS31+AV31)</f>
        <v>0</v>
      </c>
      <c r="S40" s="204"/>
      <c r="T40" s="204">
        <f>SUM(D31+G31+J31+M31+P31+S31+V31+Y31+AB31+AE31+AH31+AK31+AN31+AQ31+AT31+AW31)</f>
        <v>0</v>
      </c>
      <c r="U40" s="204"/>
      <c r="V40" s="204">
        <f>SUM(E31+H31+K31+N31+Q31+T31+W31+Z31+AC31+AF31+AI31+AL31+AO31+AR31+AU31+AX31)</f>
        <v>0</v>
      </c>
      <c r="W40" s="204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23"/>
      <c r="CO40" s="23"/>
      <c r="CP40" s="23"/>
      <c r="CQ40" s="23"/>
      <c r="CR40" s="23"/>
      <c r="CS40" s="3"/>
      <c r="CT40" s="3"/>
    </row>
    <row r="41" spans="1:102" ht="13.5" thickBot="1">
      <c r="A41" s="6"/>
      <c r="B41" s="45" t="s">
        <v>48</v>
      </c>
      <c r="C41" s="72" t="e">
        <f>(E34+H34+K34+N34+Q34+T34+W34+Z34+AC34+AF34+AI34+AL34+AO34+AR34+AU34+AX34)/W3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>SUM(C32+F32+I32+L32+O32+R32+U32+X32+AA32+AD32+AG32+AJ32+AM32+AP32+AS32+AV32)</f>
        <v>0</v>
      </c>
      <c r="S41" s="204"/>
      <c r="T41" s="204">
        <f>SUM(D32+G32+J32+M32+P32+S32+V32+Y32+AB32+AE32+AH32+AK32+AN32+AQ32+AT32+AW32)</f>
        <v>0</v>
      </c>
      <c r="U41" s="204"/>
      <c r="V41" s="204">
        <f>SUM(E32+H32+K32+N32+Q32+T32+W32+Z32+AC32+AF32+AI32+AL32+AO32+AR32+AU32+AX32)</f>
        <v>0</v>
      </c>
      <c r="W41" s="204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23"/>
      <c r="CO41" s="23"/>
      <c r="CP41" s="23"/>
      <c r="CQ41" s="23"/>
      <c r="CR41" s="23"/>
      <c r="CS41" s="3"/>
      <c r="CT41" s="3"/>
    </row>
    <row r="42" spans="1:102" ht="13.5" thickBot="1">
      <c r="A42" s="46"/>
      <c r="B42" s="47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SUM(C33+F33+I33+L33+O33+R33+U33+X33+AA33+AD33+AG33+AJ33+AM33+AP33+AS33+AV33)</f>
        <v>0</v>
      </c>
      <c r="S42" s="204"/>
      <c r="T42" s="204">
        <f>SUM(D33+G33+J33+M33+P33+S33+V33+Y33+AB33+AE33+AH33+AK33+AN33+AQ33+AT33+AW33)</f>
        <v>0</v>
      </c>
      <c r="U42" s="204"/>
      <c r="V42" s="204">
        <f>SUM(E33+H33+K33+N33+Q33+T33+W33+Z33+AC33+AF33+AI33+AL33+AO33+AR33+AU33+AX33)</f>
        <v>0</v>
      </c>
      <c r="W42" s="204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23"/>
      <c r="CO42" s="23"/>
      <c r="CP42" s="23"/>
      <c r="CQ42" s="23"/>
      <c r="CR42" s="23"/>
      <c r="CS42" s="3"/>
      <c r="CT42" s="3"/>
    </row>
    <row r="43" spans="1:102" ht="13.5" thickBot="1">
      <c r="A43" s="206" t="s">
        <v>56</v>
      </c>
      <c r="B43" s="206"/>
      <c r="C43" s="46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  <c r="CW43" s="3"/>
      <c r="CX43" s="3"/>
    </row>
    <row r="44" spans="1:102" ht="13.5" thickBot="1">
      <c r="A44" s="6"/>
      <c r="B44" s="43" t="s">
        <v>147</v>
      </c>
      <c r="C44" s="73" t="e">
        <f>ROUNDUP((R39*1+R40*0.64+R41*0.36+R42*0.14)/$D$6/$S$3*100,0)</f>
        <v>#DIV/0!</v>
      </c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thickBot="1">
      <c r="A45" s="6"/>
      <c r="B45" s="43" t="s">
        <v>148</v>
      </c>
      <c r="C45" s="73" t="e">
        <f>ROUNDUP((T39*1+T40*0.64+T41*0.36+T42*0.14)/$F$6/$U$3*100,0)</f>
        <v>#DIV/0!</v>
      </c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48</v>
      </c>
      <c r="C46" s="73" t="e">
        <f>ROUNDUP((V39*1+V40*0.64+V41*0.36+V42*0.14)/$H$6/$W$3*100,0)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0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>
      <c r="A47" s="46"/>
      <c r="B47" s="47"/>
      <c r="C47" s="48"/>
      <c r="D47" s="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>
      <c r="A48" s="207" t="s">
        <v>59</v>
      </c>
      <c r="B48" s="207"/>
      <c r="C48" s="208" t="s">
        <v>144</v>
      </c>
      <c r="D48" s="208"/>
      <c r="E48" s="208"/>
      <c r="F48" s="208"/>
      <c r="G48" s="20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>
      <c r="A50" s="41" t="s">
        <v>62</v>
      </c>
      <c r="B50" s="3"/>
      <c r="C50" s="3"/>
      <c r="D50" s="132"/>
      <c r="E50" s="132"/>
      <c r="F50" s="132"/>
      <c r="G50" s="132"/>
      <c r="H50" s="132"/>
      <c r="I50" s="132"/>
      <c r="J50" s="13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>
      <c r="A52" s="41" t="s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>
      <c r="A54" t="s">
        <v>63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>
      <c r="A56" t="s">
        <v>64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</sheetData>
  <mergeCells count="83">
    <mergeCell ref="R8:T8"/>
    <mergeCell ref="I8:K8"/>
    <mergeCell ref="L8:N8"/>
    <mergeCell ref="O8:Q8"/>
    <mergeCell ref="A1:AV1"/>
    <mergeCell ref="D2:E2"/>
    <mergeCell ref="F2:G2"/>
    <mergeCell ref="H2:I2"/>
    <mergeCell ref="S2:T2"/>
    <mergeCell ref="U2:V2"/>
    <mergeCell ref="W2:X2"/>
    <mergeCell ref="Y2:Z2"/>
    <mergeCell ref="S3:T3"/>
    <mergeCell ref="U3:V3"/>
    <mergeCell ref="W3:X3"/>
    <mergeCell ref="Y3:Z3"/>
    <mergeCell ref="A4:C4"/>
    <mergeCell ref="D4:E4"/>
    <mergeCell ref="F4:G4"/>
    <mergeCell ref="H4:I4"/>
    <mergeCell ref="A3:C3"/>
    <mergeCell ref="D3:E3"/>
    <mergeCell ref="F3:G3"/>
    <mergeCell ref="H3:I3"/>
    <mergeCell ref="M3:R3"/>
    <mergeCell ref="C8:E8"/>
    <mergeCell ref="F8:H8"/>
    <mergeCell ref="A5:C5"/>
    <mergeCell ref="D5:E5"/>
    <mergeCell ref="F5:G5"/>
    <mergeCell ref="H5:I5"/>
    <mergeCell ref="A6:C6"/>
    <mergeCell ref="D6:E6"/>
    <mergeCell ref="F6:G6"/>
    <mergeCell ref="H6:I6"/>
    <mergeCell ref="T40:U40"/>
    <mergeCell ref="V38:W38"/>
    <mergeCell ref="A38:C38"/>
    <mergeCell ref="E38:Q38"/>
    <mergeCell ref="R38:S38"/>
    <mergeCell ref="T38:U38"/>
    <mergeCell ref="A48:B48"/>
    <mergeCell ref="P42:Q42"/>
    <mergeCell ref="R42:S42"/>
    <mergeCell ref="T42:U42"/>
    <mergeCell ref="V42:W42"/>
    <mergeCell ref="AA8:AC8"/>
    <mergeCell ref="U8:W8"/>
    <mergeCell ref="AD8:AF8"/>
    <mergeCell ref="AP8:AR8"/>
    <mergeCell ref="A43:B43"/>
    <mergeCell ref="P41:Q41"/>
    <mergeCell ref="R41:S41"/>
    <mergeCell ref="T41:U41"/>
    <mergeCell ref="V41:W41"/>
    <mergeCell ref="V40:W40"/>
    <mergeCell ref="P39:Q39"/>
    <mergeCell ref="R39:S39"/>
    <mergeCell ref="T39:U39"/>
    <mergeCell ref="V39:W39"/>
    <mergeCell ref="P40:Q40"/>
    <mergeCell ref="R40:S40"/>
    <mergeCell ref="BE8:BG8"/>
    <mergeCell ref="BH8:BJ8"/>
    <mergeCell ref="AY8:BA8"/>
    <mergeCell ref="BK8:BM8"/>
    <mergeCell ref="BK30:BM30"/>
    <mergeCell ref="C48:G48"/>
    <mergeCell ref="A30:B30"/>
    <mergeCell ref="B8:B9"/>
    <mergeCell ref="A8:A9"/>
    <mergeCell ref="BB8:BD8"/>
    <mergeCell ref="AJ8:AL8"/>
    <mergeCell ref="AM8:AO8"/>
    <mergeCell ref="AS8:AU8"/>
    <mergeCell ref="A36:B36"/>
    <mergeCell ref="A34:B34"/>
    <mergeCell ref="A33:B33"/>
    <mergeCell ref="A32:B32"/>
    <mergeCell ref="A31:B31"/>
    <mergeCell ref="AG8:AI8"/>
    <mergeCell ref="AV8:AX8"/>
    <mergeCell ref="X8:Z8"/>
  </mergeCells>
  <conditionalFormatting sqref="E10:P29 R10:V29 X10:X12">
    <cfRule type="cellIs" dxfId="5" priority="6" stopIfTrue="1" operator="equal">
      <formula>2</formula>
    </cfRule>
  </conditionalFormatting>
  <conditionalFormatting sqref="Q10:Q29">
    <cfRule type="cellIs" dxfId="4" priority="5" stopIfTrue="1" operator="equal">
      <formula>2</formula>
    </cfRule>
  </conditionalFormatting>
  <conditionalFormatting sqref="AX26 AU26 C10:AX25 E26 H26 K26 N26 Q26 T26 W26 Z26 AC26 AF26 AI26 AL26 AO26:AR26">
    <cfRule type="containsText" dxfId="3" priority="4" operator="containsText" text="2">
      <formula>NOT(ISERROR(SEARCH("2",C10)))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58"/>
  <sheetViews>
    <sheetView workbookViewId="0">
      <selection activeCell="P5" sqref="P5"/>
    </sheetView>
  </sheetViews>
  <sheetFormatPr defaultRowHeight="12.75"/>
  <cols>
    <col min="1" max="1" width="3.5703125" customWidth="1"/>
    <col min="2" max="2" width="24.7109375" customWidth="1"/>
    <col min="3" max="3" width="5.28515625" customWidth="1"/>
    <col min="4" max="4" width="4.85546875" customWidth="1"/>
    <col min="5" max="5" width="5.5703125" customWidth="1"/>
    <col min="6" max="6" width="4.42578125" customWidth="1"/>
    <col min="7" max="7" width="5.42578125" customWidth="1"/>
    <col min="8" max="8" width="5" customWidth="1"/>
    <col min="9" max="9" width="5.5703125" customWidth="1"/>
    <col min="10" max="10" width="4.85546875" customWidth="1"/>
    <col min="11" max="11" width="5.5703125" customWidth="1"/>
    <col min="12" max="12" width="4.140625" customWidth="1"/>
    <col min="13" max="13" width="5" customWidth="1"/>
    <col min="14" max="14" width="4.140625" customWidth="1"/>
    <col min="15" max="15" width="3.7109375" customWidth="1"/>
    <col min="16" max="16" width="4.5703125" customWidth="1"/>
    <col min="17" max="17" width="4.42578125" customWidth="1"/>
    <col min="18" max="18" width="4.140625" customWidth="1"/>
    <col min="19" max="19" width="3.7109375" customWidth="1"/>
    <col min="20" max="20" width="4.28515625" customWidth="1"/>
    <col min="21" max="21" width="4" customWidth="1"/>
    <col min="22" max="22" width="3.7109375" customWidth="1"/>
    <col min="23" max="23" width="4" customWidth="1"/>
    <col min="24" max="24" width="4.140625" customWidth="1"/>
    <col min="25" max="25" width="3.85546875" customWidth="1"/>
    <col min="26" max="26" width="4.28515625" customWidth="1"/>
    <col min="27" max="27" width="4.85546875" customWidth="1"/>
    <col min="28" max="28" width="4.5703125" customWidth="1"/>
    <col min="29" max="29" width="4.28515625" customWidth="1"/>
    <col min="30" max="30" width="3.7109375" customWidth="1"/>
    <col min="31" max="31" width="5.140625" customWidth="1"/>
    <col min="32" max="32" width="4.7109375" customWidth="1"/>
    <col min="33" max="34" width="5.140625" customWidth="1"/>
    <col min="35" max="35" width="6" customWidth="1"/>
    <col min="36" max="36" width="4.28515625" customWidth="1"/>
    <col min="37" max="37" width="4.5703125" customWidth="1"/>
    <col min="38" max="38" width="4.42578125" customWidth="1"/>
    <col min="39" max="39" width="4.7109375" customWidth="1"/>
    <col min="40" max="40" width="4.42578125" customWidth="1"/>
    <col min="41" max="41" width="4.5703125" customWidth="1"/>
    <col min="42" max="42" width="4.7109375" customWidth="1"/>
    <col min="43" max="43" width="4.42578125" customWidth="1"/>
    <col min="44" max="45" width="4.5703125" customWidth="1"/>
    <col min="46" max="46" width="4" customWidth="1"/>
    <col min="47" max="47" width="4.28515625" customWidth="1"/>
    <col min="48" max="48" width="4.140625" customWidth="1"/>
    <col min="49" max="50" width="4" customWidth="1"/>
    <col min="51" max="51" width="5.28515625" customWidth="1"/>
    <col min="52" max="52" width="4.7109375" customWidth="1"/>
    <col min="53" max="53" width="5" customWidth="1"/>
    <col min="54" max="54" width="5.42578125" customWidth="1"/>
    <col min="55" max="55" width="4.7109375" customWidth="1"/>
    <col min="56" max="56" width="5" customWidth="1"/>
    <col min="57" max="57" width="5.5703125" customWidth="1"/>
    <col min="58" max="58" width="5.28515625" customWidth="1"/>
    <col min="59" max="59" width="5.7109375" customWidth="1"/>
    <col min="60" max="61" width="5.42578125" customWidth="1"/>
    <col min="62" max="63" width="6" customWidth="1"/>
    <col min="64" max="64" width="5.140625" customWidth="1"/>
    <col min="65" max="65" width="5.5703125" customWidth="1"/>
  </cols>
  <sheetData>
    <row r="1" spans="1:65" ht="15">
      <c r="A1" s="168" t="s">
        <v>153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</row>
    <row r="2" spans="1:65" ht="15">
      <c r="A2" s="134"/>
      <c r="B2" s="134"/>
      <c r="C2" s="134"/>
      <c r="D2" s="163" t="s">
        <v>145</v>
      </c>
      <c r="E2" s="163"/>
      <c r="F2" s="163" t="s">
        <v>146</v>
      </c>
      <c r="G2" s="163"/>
      <c r="H2" s="163" t="s">
        <v>152</v>
      </c>
      <c r="I2" s="163"/>
      <c r="J2" s="135"/>
      <c r="K2" s="136"/>
      <c r="L2" s="117"/>
      <c r="M2" s="117"/>
      <c r="N2" s="117"/>
      <c r="O2" s="117"/>
      <c r="P2" s="117"/>
      <c r="Q2" s="117"/>
      <c r="R2" s="117"/>
      <c r="S2" s="163" t="s">
        <v>145</v>
      </c>
      <c r="T2" s="163"/>
      <c r="U2" s="163" t="s">
        <v>146</v>
      </c>
      <c r="V2" s="163"/>
      <c r="W2" s="163" t="s">
        <v>152</v>
      </c>
      <c r="X2" s="163"/>
      <c r="Y2" s="233"/>
      <c r="Z2" s="233"/>
      <c r="AA2" s="61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</row>
    <row r="3" spans="1:65" ht="15">
      <c r="A3" s="156" t="s">
        <v>94</v>
      </c>
      <c r="B3" s="156"/>
      <c r="C3" s="167"/>
      <c r="D3" s="159"/>
      <c r="E3" s="160"/>
      <c r="F3" s="161"/>
      <c r="G3" s="162"/>
      <c r="H3" s="158"/>
      <c r="I3" s="158"/>
      <c r="J3" s="137"/>
      <c r="K3" s="63"/>
      <c r="L3" s="3"/>
      <c r="M3" s="166" t="s">
        <v>100</v>
      </c>
      <c r="N3" s="166"/>
      <c r="O3" s="166"/>
      <c r="P3" s="166"/>
      <c r="Q3" s="166"/>
      <c r="R3" s="167"/>
      <c r="S3" s="159"/>
      <c r="T3" s="160"/>
      <c r="U3" s="159"/>
      <c r="V3" s="160"/>
      <c r="W3" s="157"/>
      <c r="X3" s="157"/>
      <c r="Y3" s="232"/>
      <c r="Z3" s="232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</row>
    <row r="4" spans="1:65" ht="15">
      <c r="A4" s="156" t="s">
        <v>95</v>
      </c>
      <c r="B4" s="156"/>
      <c r="C4" s="167"/>
      <c r="D4" s="159"/>
      <c r="E4" s="160"/>
      <c r="F4" s="161"/>
      <c r="G4" s="162"/>
      <c r="H4" s="158"/>
      <c r="I4" s="158"/>
      <c r="J4" s="137"/>
      <c r="K4" s="63"/>
      <c r="L4" s="3"/>
      <c r="M4" s="134"/>
      <c r="N4" s="113"/>
      <c r="O4" s="113"/>
      <c r="P4" s="113"/>
      <c r="Q4" s="113"/>
      <c r="R4" s="113"/>
      <c r="S4" s="113"/>
      <c r="T4" s="116"/>
      <c r="U4" s="116"/>
      <c r="V4" s="46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</row>
    <row r="5" spans="1:65" ht="15">
      <c r="A5" s="156" t="s">
        <v>96</v>
      </c>
      <c r="B5" s="156"/>
      <c r="C5" s="167"/>
      <c r="D5" s="159"/>
      <c r="E5" s="160"/>
      <c r="F5" s="161"/>
      <c r="G5" s="162"/>
      <c r="H5" s="158"/>
      <c r="I5" s="158"/>
      <c r="J5" s="137"/>
      <c r="K5" s="63"/>
      <c r="L5" s="3"/>
      <c r="M5" s="134"/>
      <c r="N5" s="113"/>
      <c r="O5" s="113"/>
      <c r="P5" s="113"/>
      <c r="Q5" s="113"/>
      <c r="R5" s="113"/>
      <c r="S5" s="113"/>
      <c r="T5" s="115"/>
      <c r="U5" s="115"/>
      <c r="V5" s="46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</row>
    <row r="6" spans="1:65" ht="15">
      <c r="A6" s="156" t="s">
        <v>97</v>
      </c>
      <c r="B6" s="156"/>
      <c r="C6" s="167"/>
      <c r="D6" s="157"/>
      <c r="E6" s="157"/>
      <c r="F6" s="158"/>
      <c r="G6" s="158"/>
      <c r="H6" s="158"/>
      <c r="I6" s="158"/>
      <c r="J6" s="137"/>
      <c r="K6" s="63"/>
      <c r="L6" s="3"/>
      <c r="M6" s="134"/>
      <c r="N6" s="113"/>
      <c r="O6" s="113"/>
      <c r="P6" s="113"/>
      <c r="Q6" s="113"/>
      <c r="R6" s="113"/>
      <c r="S6" s="113"/>
      <c r="T6" s="114"/>
      <c r="U6" s="46"/>
      <c r="V6" s="46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</row>
    <row r="7" spans="1:65" ht="15.75" thickBot="1">
      <c r="A7" s="134"/>
      <c r="B7" s="134"/>
      <c r="C7" s="130"/>
      <c r="D7" s="130"/>
      <c r="E7" s="130"/>
      <c r="F7" s="134"/>
      <c r="G7" s="134"/>
      <c r="H7" s="134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112"/>
      <c r="BL7" s="112"/>
      <c r="BM7" s="112"/>
    </row>
    <row r="8" spans="1:65" ht="13.5" thickBot="1">
      <c r="A8" s="222"/>
      <c r="B8" s="220" t="s">
        <v>0</v>
      </c>
      <c r="C8" s="176" t="s">
        <v>10</v>
      </c>
      <c r="D8" s="177"/>
      <c r="E8" s="178"/>
      <c r="F8" s="176" t="s">
        <v>16</v>
      </c>
      <c r="G8" s="177"/>
      <c r="H8" s="178"/>
      <c r="I8" s="176" t="s">
        <v>18</v>
      </c>
      <c r="J8" s="177"/>
      <c r="K8" s="177"/>
      <c r="L8" s="176" t="s">
        <v>103</v>
      </c>
      <c r="M8" s="177"/>
      <c r="N8" s="178"/>
      <c r="O8" s="177" t="s">
        <v>104</v>
      </c>
      <c r="P8" s="177"/>
      <c r="Q8" s="178"/>
      <c r="R8" s="177" t="s">
        <v>2</v>
      </c>
      <c r="S8" s="177"/>
      <c r="T8" s="178"/>
      <c r="U8" s="176" t="s">
        <v>105</v>
      </c>
      <c r="V8" s="177"/>
      <c r="W8" s="178"/>
      <c r="X8" s="176" t="s">
        <v>1</v>
      </c>
      <c r="Y8" s="177"/>
      <c r="Z8" s="177"/>
      <c r="AA8" s="177" t="s">
        <v>151</v>
      </c>
      <c r="AB8" s="177"/>
      <c r="AC8" s="178"/>
      <c r="AD8" s="176" t="s">
        <v>20</v>
      </c>
      <c r="AE8" s="177"/>
      <c r="AF8" s="177"/>
      <c r="AG8" s="176" t="s">
        <v>21</v>
      </c>
      <c r="AH8" s="177"/>
      <c r="AI8" s="178"/>
      <c r="AJ8" s="176" t="s">
        <v>4</v>
      </c>
      <c r="AK8" s="177"/>
      <c r="AL8" s="177"/>
      <c r="AM8" s="226" t="s">
        <v>150</v>
      </c>
      <c r="AN8" s="227"/>
      <c r="AO8" s="227"/>
      <c r="AP8" s="176" t="s">
        <v>23</v>
      </c>
      <c r="AQ8" s="177"/>
      <c r="AR8" s="178"/>
      <c r="AS8" s="176" t="s">
        <v>106</v>
      </c>
      <c r="AT8" s="177"/>
      <c r="AU8" s="177"/>
      <c r="AV8" s="176" t="s">
        <v>149</v>
      </c>
      <c r="AW8" s="177"/>
      <c r="AX8" s="178"/>
      <c r="AY8" s="176" t="s">
        <v>43</v>
      </c>
      <c r="AZ8" s="177"/>
      <c r="BA8" s="177"/>
      <c r="BB8" s="176" t="s">
        <v>42</v>
      </c>
      <c r="BC8" s="177"/>
      <c r="BD8" s="177"/>
      <c r="BE8" s="176" t="s">
        <v>44</v>
      </c>
      <c r="BF8" s="177"/>
      <c r="BG8" s="177"/>
      <c r="BH8" s="176" t="s">
        <v>45</v>
      </c>
      <c r="BI8" s="177"/>
      <c r="BJ8" s="177"/>
      <c r="BK8" s="181" t="s">
        <v>47</v>
      </c>
      <c r="BL8" s="182"/>
      <c r="BM8" s="183"/>
    </row>
    <row r="9" spans="1:65" ht="81" customHeight="1" thickBot="1">
      <c r="A9" s="223"/>
      <c r="B9" s="221"/>
      <c r="C9" s="33" t="s">
        <v>147</v>
      </c>
      <c r="D9" s="33" t="s">
        <v>148</v>
      </c>
      <c r="E9" s="33" t="s">
        <v>48</v>
      </c>
      <c r="F9" s="33" t="s">
        <v>147</v>
      </c>
      <c r="G9" s="33" t="s">
        <v>148</v>
      </c>
      <c r="H9" s="33" t="s">
        <v>48</v>
      </c>
      <c r="I9" s="33" t="s">
        <v>147</v>
      </c>
      <c r="J9" s="33" t="s">
        <v>148</v>
      </c>
      <c r="K9" s="33" t="s">
        <v>48</v>
      </c>
      <c r="L9" s="33" t="s">
        <v>147</v>
      </c>
      <c r="M9" s="33" t="s">
        <v>148</v>
      </c>
      <c r="N9" s="33" t="s">
        <v>48</v>
      </c>
      <c r="O9" s="33" t="s">
        <v>147</v>
      </c>
      <c r="P9" s="33" t="s">
        <v>148</v>
      </c>
      <c r="Q9" s="33" t="s">
        <v>48</v>
      </c>
      <c r="R9" s="33" t="s">
        <v>147</v>
      </c>
      <c r="S9" s="33" t="s">
        <v>148</v>
      </c>
      <c r="T9" s="33" t="s">
        <v>48</v>
      </c>
      <c r="U9" s="33" t="s">
        <v>147</v>
      </c>
      <c r="V9" s="33" t="s">
        <v>148</v>
      </c>
      <c r="W9" s="33" t="s">
        <v>48</v>
      </c>
      <c r="X9" s="33" t="s">
        <v>147</v>
      </c>
      <c r="Y9" s="33" t="s">
        <v>148</v>
      </c>
      <c r="Z9" s="33" t="s">
        <v>48</v>
      </c>
      <c r="AA9" s="33" t="s">
        <v>147</v>
      </c>
      <c r="AB9" s="33" t="s">
        <v>148</v>
      </c>
      <c r="AC9" s="33" t="s">
        <v>48</v>
      </c>
      <c r="AD9" s="33" t="s">
        <v>147</v>
      </c>
      <c r="AE9" s="33" t="s">
        <v>148</v>
      </c>
      <c r="AF9" s="33" t="s">
        <v>48</v>
      </c>
      <c r="AG9" s="33" t="s">
        <v>147</v>
      </c>
      <c r="AH9" s="33" t="s">
        <v>148</v>
      </c>
      <c r="AI9" s="33" t="s">
        <v>48</v>
      </c>
      <c r="AJ9" s="33" t="s">
        <v>147</v>
      </c>
      <c r="AK9" s="33" t="s">
        <v>148</v>
      </c>
      <c r="AL9" s="33" t="s">
        <v>48</v>
      </c>
      <c r="AM9" s="33" t="s">
        <v>147</v>
      </c>
      <c r="AN9" s="33" t="s">
        <v>148</v>
      </c>
      <c r="AO9" s="33" t="s">
        <v>48</v>
      </c>
      <c r="AP9" s="33" t="s">
        <v>147</v>
      </c>
      <c r="AQ9" s="33" t="s">
        <v>148</v>
      </c>
      <c r="AR9" s="33" t="s">
        <v>48</v>
      </c>
      <c r="AS9" s="33" t="s">
        <v>147</v>
      </c>
      <c r="AT9" s="33" t="s">
        <v>148</v>
      </c>
      <c r="AU9" s="33" t="s">
        <v>48</v>
      </c>
      <c r="AV9" s="33" t="s">
        <v>147</v>
      </c>
      <c r="AW9" s="33" t="s">
        <v>148</v>
      </c>
      <c r="AX9" s="33" t="s">
        <v>48</v>
      </c>
      <c r="AY9" s="148" t="s">
        <v>147</v>
      </c>
      <c r="AZ9" s="148" t="s">
        <v>148</v>
      </c>
      <c r="BA9" s="148" t="s">
        <v>48</v>
      </c>
      <c r="BB9" s="148" t="s">
        <v>147</v>
      </c>
      <c r="BC9" s="148" t="s">
        <v>148</v>
      </c>
      <c r="BD9" s="148" t="s">
        <v>48</v>
      </c>
      <c r="BE9" s="148" t="s">
        <v>147</v>
      </c>
      <c r="BF9" s="148" t="s">
        <v>148</v>
      </c>
      <c r="BG9" s="148" t="s">
        <v>48</v>
      </c>
      <c r="BH9" s="148" t="s">
        <v>147</v>
      </c>
      <c r="BI9" s="148" t="s">
        <v>148</v>
      </c>
      <c r="BJ9" s="148" t="s">
        <v>48</v>
      </c>
      <c r="BK9" s="148" t="s">
        <v>147</v>
      </c>
      <c r="BL9" s="148" t="s">
        <v>148</v>
      </c>
      <c r="BM9" s="148" t="s">
        <v>48</v>
      </c>
    </row>
    <row r="10" spans="1:65" ht="15.75" thickBot="1">
      <c r="A10" s="24">
        <v>1</v>
      </c>
      <c r="B10" s="36"/>
      <c r="C10" s="58"/>
      <c r="D10" s="80"/>
      <c r="E10" s="103" t="e">
        <f t="shared" ref="E10:E20" si="0">AVERAGE(C10:D10)</f>
        <v>#DIV/0!</v>
      </c>
      <c r="F10" s="34"/>
      <c r="G10" s="81"/>
      <c r="H10" s="86" t="e">
        <f t="shared" ref="H10:H20" si="1">AVERAGE(F10:G10)</f>
        <v>#DIV/0!</v>
      </c>
      <c r="I10" s="26"/>
      <c r="J10" s="27"/>
      <c r="K10" s="87" t="e">
        <f t="shared" ref="K10:K20" si="2">AVERAGE(I10:J10)</f>
        <v>#DIV/0!</v>
      </c>
      <c r="L10" s="26"/>
      <c r="M10" s="27"/>
      <c r="N10" s="87" t="e">
        <f t="shared" ref="N10:N20" si="3">AVERAGE(L10:M10)</f>
        <v>#DIV/0!</v>
      </c>
      <c r="O10" s="26"/>
      <c r="P10" s="27"/>
      <c r="Q10" s="87" t="e">
        <f t="shared" ref="Q10:Q20" si="4">AVERAGE(O10:P10)</f>
        <v>#DIV/0!</v>
      </c>
      <c r="R10" s="27"/>
      <c r="S10" s="28"/>
      <c r="T10" s="87" t="e">
        <f t="shared" ref="T10:T20" si="5">AVERAGE(R10:S10)</f>
        <v>#DIV/0!</v>
      </c>
      <c r="U10" s="28"/>
      <c r="V10" s="28"/>
      <c r="W10" s="105" t="e">
        <f t="shared" ref="W10:W20" si="6">AVERAGE(U10:V10)</f>
        <v>#DIV/0!</v>
      </c>
      <c r="X10" s="25"/>
      <c r="Y10" s="35"/>
      <c r="Z10" s="88" t="e">
        <f t="shared" ref="Z10:Z20" si="7">AVERAGE(X10:Y10)</f>
        <v>#DIV/0!</v>
      </c>
      <c r="AA10" s="35"/>
      <c r="AB10" s="35"/>
      <c r="AC10" s="88" t="e">
        <f t="shared" ref="AC10:AC20" si="8">AVERAGE(AA10:AB10)</f>
        <v>#DIV/0!</v>
      </c>
      <c r="AD10" s="35"/>
      <c r="AE10" s="35"/>
      <c r="AF10" s="89" t="e">
        <f t="shared" ref="AF10:AF20" si="9">AVERAGE(AD10:AE10)</f>
        <v>#DIV/0!</v>
      </c>
      <c r="AG10" s="35"/>
      <c r="AH10" s="35"/>
      <c r="AI10" s="89" t="e">
        <f t="shared" ref="AI10:AI20" si="10">AVERAGE(AG10:AH10)</f>
        <v>#DIV/0!</v>
      </c>
      <c r="AJ10" s="31"/>
      <c r="AK10" s="91"/>
      <c r="AL10" s="89" t="e">
        <f t="shared" ref="AL10:AL20" si="11">AVERAGE(AJ10:AK10)</f>
        <v>#DIV/0!</v>
      </c>
      <c r="AM10" s="29"/>
      <c r="AN10" s="35"/>
      <c r="AO10" s="118" t="e">
        <f t="shared" ref="AO10:AO20" si="12">AVERAGE(AM10:AN10)</f>
        <v>#DIV/0!</v>
      </c>
      <c r="AP10" s="31"/>
      <c r="AQ10" s="35"/>
      <c r="AR10" s="88" t="e">
        <f t="shared" ref="AR10:AR20" si="13">AVERAGE(AP10:AQ10)</f>
        <v>#DIV/0!</v>
      </c>
      <c r="AS10" s="30"/>
      <c r="AT10" s="31"/>
      <c r="AU10" s="88" t="e">
        <f t="shared" ref="AU10:AU20" si="14">AVERAGE(AS10:AT10)</f>
        <v>#DIV/0!</v>
      </c>
      <c r="AV10" s="30"/>
      <c r="AW10" s="31"/>
      <c r="AX10" s="118" t="e">
        <f t="shared" ref="AX10:AX20" si="15">AVERAGE(AV10:AW10)</f>
        <v>#DIV/0!</v>
      </c>
      <c r="AY10" s="77">
        <f>COUNTIFS(C10:AX10,5,$C$9:$AX$9,"I полугодие")</f>
        <v>0</v>
      </c>
      <c r="AZ10" s="77">
        <f>COUNTIFS(C10:AX10,5,$C$9:$AX$9,"II полугодие")</f>
        <v>0</v>
      </c>
      <c r="BA10" s="77">
        <f>COUNTIFS(C10:AX10,5,$C$9:$AX$9,"Годовая")</f>
        <v>0</v>
      </c>
      <c r="BB10" s="77">
        <f>COUNTIFS(C10:AX10,4,$C$9:$AX$9,"I полугодие")</f>
        <v>0</v>
      </c>
      <c r="BC10" s="77">
        <f>COUNTIFS(C10:AX10,4,$C$9:$AX$9,"II полугодие")</f>
        <v>0</v>
      </c>
      <c r="BD10" s="77">
        <f>COUNTIFS(C10:AX10,4,$C$9:$AX$9,"Годовая")</f>
        <v>0</v>
      </c>
      <c r="BE10" s="77">
        <f>COUNTIFS(C10:AX10,3,$C$9:$AX$9,"I полугодие")</f>
        <v>0</v>
      </c>
      <c r="BF10" s="77">
        <f>COUNTIFS(C10:AX10,3,$C$9:$AX$9,"II полугодие")</f>
        <v>0</v>
      </c>
      <c r="BG10" s="77">
        <f>COUNTIFS(C10:AX10,3,$C$9:$AX$9,"Годовая")</f>
        <v>0</v>
      </c>
      <c r="BH10" s="77">
        <f>COUNTIFS(C10:AX10,2,$C$9:$AX$9,"I полугодие")</f>
        <v>0</v>
      </c>
      <c r="BI10" s="77">
        <f>COUNTIFS(C10:AX10,2,$C$9:$AX$9,"II полугодие")</f>
        <v>0</v>
      </c>
      <c r="BJ10" s="78">
        <f>COUNTIFS(C10:AX10,2,$C$9:$AX$9,"Годовая")</f>
        <v>0</v>
      </c>
      <c r="BK10" s="78" t="e">
        <f>ROUNDUP((AY10*1+BB10*0.64+BE10*0.36+BH10*0.14)/S3*100,0)</f>
        <v>#DIV/0!</v>
      </c>
      <c r="BL10" s="78" t="e">
        <f>ROUNDUP((AZ10*1+BC10*0.64+BF10*0.36+BI10*0.14)/U3*100,0)</f>
        <v>#DIV/0!</v>
      </c>
      <c r="BM10" s="78" t="e">
        <f>ROUNDUP((BA10*1+BD10*0.64+BG10*0.36+BJ10*0.14)/W3*100,0)</f>
        <v>#DIV/0!</v>
      </c>
    </row>
    <row r="11" spans="1:65" ht="14.25" thickBot="1">
      <c r="A11" s="24">
        <v>2</v>
      </c>
      <c r="B11" s="37"/>
      <c r="C11" s="16"/>
      <c r="D11" s="22"/>
      <c r="E11" s="103" t="e">
        <f t="shared" si="0"/>
        <v>#DIV/0!</v>
      </c>
      <c r="F11" s="18"/>
      <c r="G11" s="20"/>
      <c r="H11" s="86" t="e">
        <f t="shared" si="1"/>
        <v>#DIV/0!</v>
      </c>
      <c r="I11" s="10"/>
      <c r="J11" s="13"/>
      <c r="K11" s="87" t="e">
        <f t="shared" si="2"/>
        <v>#DIV/0!</v>
      </c>
      <c r="L11" s="10"/>
      <c r="M11" s="13"/>
      <c r="N11" s="87" t="e">
        <f t="shared" si="3"/>
        <v>#DIV/0!</v>
      </c>
      <c r="O11" s="10"/>
      <c r="P11" s="13"/>
      <c r="Q11" s="87" t="e">
        <f t="shared" si="4"/>
        <v>#DIV/0!</v>
      </c>
      <c r="R11" s="12"/>
      <c r="S11" s="13"/>
      <c r="T11" s="87" t="e">
        <f t="shared" si="5"/>
        <v>#DIV/0!</v>
      </c>
      <c r="U11" s="13"/>
      <c r="V11" s="13"/>
      <c r="W11" s="105" t="e">
        <f t="shared" si="6"/>
        <v>#DIV/0!</v>
      </c>
      <c r="X11" s="10"/>
      <c r="Y11" s="22"/>
      <c r="Z11" s="88" t="e">
        <f t="shared" si="7"/>
        <v>#DIV/0!</v>
      </c>
      <c r="AA11" s="22"/>
      <c r="AB11" s="22"/>
      <c r="AC11" s="88" t="e">
        <f t="shared" si="8"/>
        <v>#DIV/0!</v>
      </c>
      <c r="AD11" s="22"/>
      <c r="AE11" s="22"/>
      <c r="AF11" s="89" t="e">
        <f t="shared" si="9"/>
        <v>#DIV/0!</v>
      </c>
      <c r="AG11" s="22"/>
      <c r="AH11" s="22"/>
      <c r="AI11" s="89" t="e">
        <f t="shared" si="10"/>
        <v>#DIV/0!</v>
      </c>
      <c r="AJ11" s="16"/>
      <c r="AK11" s="22"/>
      <c r="AL11" s="89" t="e">
        <f t="shared" si="11"/>
        <v>#DIV/0!</v>
      </c>
      <c r="AM11" s="14"/>
      <c r="AN11" s="22"/>
      <c r="AO11" s="118" t="e">
        <f t="shared" si="12"/>
        <v>#DIV/0!</v>
      </c>
      <c r="AP11" s="119"/>
      <c r="AQ11" s="120"/>
      <c r="AR11" s="88" t="e">
        <f t="shared" si="13"/>
        <v>#DIV/0!</v>
      </c>
      <c r="AS11" s="15"/>
      <c r="AT11" s="16"/>
      <c r="AU11" s="88" t="e">
        <f t="shared" si="14"/>
        <v>#DIV/0!</v>
      </c>
      <c r="AV11" s="15"/>
      <c r="AW11" s="16"/>
      <c r="AX11" s="118" t="e">
        <f t="shared" si="15"/>
        <v>#DIV/0!</v>
      </c>
      <c r="AY11" s="77">
        <f t="shared" ref="AY11:AY20" si="16">COUNTIFS(C11:AX11,5,$C$9:$AX$9,"I полугодие")</f>
        <v>0</v>
      </c>
      <c r="AZ11" s="77">
        <f t="shared" ref="AZ11:AZ19" si="17">COUNTIFS(C11:AX11,5,$C$9:$AX$9,"II полугодие")</f>
        <v>0</v>
      </c>
      <c r="BA11" s="77">
        <f t="shared" ref="BA11:BA20" si="18">COUNTIFS(C11:AX11,5,$C$9:$AX$9,"Годовая")</f>
        <v>0</v>
      </c>
      <c r="BB11" s="77">
        <f t="shared" ref="BB11:BB20" si="19">COUNTIFS(C11:AX11,4,$C$9:$AX$9,"I полугодие")</f>
        <v>0</v>
      </c>
      <c r="BC11" s="77">
        <f t="shared" ref="BC11:BC20" si="20">COUNTIFS(C11:AX11,4,$C$9:$AX$9,"II полугодие")</f>
        <v>0</v>
      </c>
      <c r="BD11" s="77">
        <f t="shared" ref="BD11:BD20" si="21">COUNTIFS(C11:AX11,3,$C$9:$AX$9,"Годовая")</f>
        <v>0</v>
      </c>
      <c r="BE11" s="77">
        <f t="shared" ref="BE11:BE20" si="22">COUNTIFS(C11:AX11,3,$C$9:$AX$9,"I полугодие")</f>
        <v>0</v>
      </c>
      <c r="BF11" s="77">
        <f t="shared" ref="BF11:BF20" si="23">COUNTIFS(C11:AX11,3,$C$9:$AX$9,"II полугодие")</f>
        <v>0</v>
      </c>
      <c r="BG11" s="77">
        <f t="shared" ref="BG11:BG20" si="24">COUNTIFS(C11:AX11,3,$C$9:$AX$9,"Годовая")</f>
        <v>0</v>
      </c>
      <c r="BH11" s="77">
        <f t="shared" ref="BH11:BH20" si="25">COUNTIFS(C11:AX11,2,$C$9:$AX$9,"I полугодие")</f>
        <v>0</v>
      </c>
      <c r="BI11" s="77">
        <f t="shared" ref="BI11:BI20" si="26">COUNTIFS(C11:AX11,2,$C$9:$AX$9,"II полугодие")</f>
        <v>0</v>
      </c>
      <c r="BJ11" s="78">
        <f t="shared" ref="BJ11:BJ20" si="27">COUNTIFS(C11:AX11,2,$C$9:$AX$9,"Годовая")</f>
        <v>0</v>
      </c>
      <c r="BK11" s="78" t="e">
        <f t="shared" ref="BK11:BK20" si="28">ROUNDUP((AY11*1+BB11*0.64+BE11*0.36+BH11*0.14)/S4*100,0)</f>
        <v>#DIV/0!</v>
      </c>
      <c r="BL11" s="78" t="e">
        <f t="shared" ref="BL11:BL20" si="29">ROUNDUP((AZ11*1+BC11*0.64+BF11*0.36+BI11*0.14)/U4*100,0)</f>
        <v>#DIV/0!</v>
      </c>
      <c r="BM11" s="78" t="e">
        <f t="shared" ref="BM11:BM20" si="30">ROUNDUP((BA11*1+BD11*0.64+BG11*0.36+BJ11*0.14)/W4*100,0)</f>
        <v>#DIV/0!</v>
      </c>
    </row>
    <row r="12" spans="1:65" ht="14.25" thickBot="1">
      <c r="A12" s="24">
        <v>3</v>
      </c>
      <c r="B12" s="37"/>
      <c r="C12" s="16"/>
      <c r="D12" s="22"/>
      <c r="E12" s="103" t="e">
        <f t="shared" si="0"/>
        <v>#DIV/0!</v>
      </c>
      <c r="F12" s="18"/>
      <c r="G12" s="20"/>
      <c r="H12" s="86" t="e">
        <f t="shared" si="1"/>
        <v>#DIV/0!</v>
      </c>
      <c r="I12" s="11"/>
      <c r="J12" s="12"/>
      <c r="K12" s="87" t="e">
        <f t="shared" si="2"/>
        <v>#DIV/0!</v>
      </c>
      <c r="L12" s="11"/>
      <c r="M12" s="12"/>
      <c r="N12" s="87" t="e">
        <f t="shared" si="3"/>
        <v>#DIV/0!</v>
      </c>
      <c r="O12" s="11"/>
      <c r="P12" s="12"/>
      <c r="Q12" s="87" t="e">
        <f t="shared" si="4"/>
        <v>#DIV/0!</v>
      </c>
      <c r="R12" s="12"/>
      <c r="S12" s="13"/>
      <c r="T12" s="87" t="e">
        <f t="shared" si="5"/>
        <v>#DIV/0!</v>
      </c>
      <c r="U12" s="13"/>
      <c r="V12" s="13"/>
      <c r="W12" s="105" t="e">
        <f t="shared" si="6"/>
        <v>#DIV/0!</v>
      </c>
      <c r="X12" s="10"/>
      <c r="Y12" s="22"/>
      <c r="Z12" s="88" t="e">
        <f t="shared" si="7"/>
        <v>#DIV/0!</v>
      </c>
      <c r="AA12" s="22"/>
      <c r="AB12" s="22"/>
      <c r="AC12" s="88" t="e">
        <f t="shared" si="8"/>
        <v>#DIV/0!</v>
      </c>
      <c r="AD12" s="22"/>
      <c r="AE12" s="22"/>
      <c r="AF12" s="89" t="e">
        <f t="shared" si="9"/>
        <v>#DIV/0!</v>
      </c>
      <c r="AG12" s="22"/>
      <c r="AH12" s="22"/>
      <c r="AI12" s="89" t="e">
        <f t="shared" si="10"/>
        <v>#DIV/0!</v>
      </c>
      <c r="AJ12" s="16"/>
      <c r="AK12" s="22"/>
      <c r="AL12" s="89" t="e">
        <f t="shared" si="11"/>
        <v>#DIV/0!</v>
      </c>
      <c r="AM12" s="14"/>
      <c r="AN12" s="22"/>
      <c r="AO12" s="118" t="e">
        <f t="shared" si="12"/>
        <v>#DIV/0!</v>
      </c>
      <c r="AP12" s="119"/>
      <c r="AQ12" s="120"/>
      <c r="AR12" s="88" t="e">
        <f t="shared" si="13"/>
        <v>#DIV/0!</v>
      </c>
      <c r="AS12" s="15"/>
      <c r="AT12" s="16"/>
      <c r="AU12" s="88" t="e">
        <f t="shared" si="14"/>
        <v>#DIV/0!</v>
      </c>
      <c r="AV12" s="15"/>
      <c r="AW12" s="16"/>
      <c r="AX12" s="118" t="e">
        <f t="shared" si="15"/>
        <v>#DIV/0!</v>
      </c>
      <c r="AY12" s="77">
        <f t="shared" si="16"/>
        <v>0</v>
      </c>
      <c r="AZ12" s="77">
        <f t="shared" si="17"/>
        <v>0</v>
      </c>
      <c r="BA12" s="77">
        <f t="shared" si="18"/>
        <v>0</v>
      </c>
      <c r="BB12" s="77">
        <f t="shared" si="19"/>
        <v>0</v>
      </c>
      <c r="BC12" s="77">
        <f t="shared" si="20"/>
        <v>0</v>
      </c>
      <c r="BD12" s="77">
        <f t="shared" si="21"/>
        <v>0</v>
      </c>
      <c r="BE12" s="77">
        <f t="shared" si="22"/>
        <v>0</v>
      </c>
      <c r="BF12" s="77">
        <f t="shared" si="23"/>
        <v>0</v>
      </c>
      <c r="BG12" s="77">
        <f t="shared" si="24"/>
        <v>0</v>
      </c>
      <c r="BH12" s="77">
        <f t="shared" si="25"/>
        <v>0</v>
      </c>
      <c r="BI12" s="77">
        <f t="shared" si="26"/>
        <v>0</v>
      </c>
      <c r="BJ12" s="78">
        <f t="shared" si="27"/>
        <v>0</v>
      </c>
      <c r="BK12" s="78" t="e">
        <f t="shared" si="28"/>
        <v>#DIV/0!</v>
      </c>
      <c r="BL12" s="78" t="e">
        <f t="shared" si="29"/>
        <v>#DIV/0!</v>
      </c>
      <c r="BM12" s="78" t="e">
        <f t="shared" si="30"/>
        <v>#DIV/0!</v>
      </c>
    </row>
    <row r="13" spans="1:65" ht="14.25" thickBot="1">
      <c r="A13" s="24">
        <v>4</v>
      </c>
      <c r="B13" s="37"/>
      <c r="C13" s="16"/>
      <c r="D13" s="22"/>
      <c r="E13" s="103" t="e">
        <f t="shared" si="0"/>
        <v>#DIV/0!</v>
      </c>
      <c r="F13" s="18"/>
      <c r="G13" s="20"/>
      <c r="H13" s="86" t="e">
        <f t="shared" si="1"/>
        <v>#DIV/0!</v>
      </c>
      <c r="I13" s="11"/>
      <c r="J13" s="12"/>
      <c r="K13" s="87" t="e">
        <f t="shared" si="2"/>
        <v>#DIV/0!</v>
      </c>
      <c r="L13" s="11"/>
      <c r="M13" s="12"/>
      <c r="N13" s="87" t="e">
        <f t="shared" si="3"/>
        <v>#DIV/0!</v>
      </c>
      <c r="O13" s="11"/>
      <c r="P13" s="12"/>
      <c r="Q13" s="87" t="e">
        <f t="shared" si="4"/>
        <v>#DIV/0!</v>
      </c>
      <c r="R13" s="12"/>
      <c r="S13" s="13"/>
      <c r="T13" s="87" t="e">
        <f t="shared" si="5"/>
        <v>#DIV/0!</v>
      </c>
      <c r="U13" s="13"/>
      <c r="V13" s="13"/>
      <c r="W13" s="105" t="e">
        <f t="shared" si="6"/>
        <v>#DIV/0!</v>
      </c>
      <c r="X13" s="16"/>
      <c r="Y13" s="22"/>
      <c r="Z13" s="88" t="e">
        <f t="shared" si="7"/>
        <v>#DIV/0!</v>
      </c>
      <c r="AA13" s="22"/>
      <c r="AB13" s="22"/>
      <c r="AC13" s="88" t="e">
        <f t="shared" si="8"/>
        <v>#DIV/0!</v>
      </c>
      <c r="AD13" s="22"/>
      <c r="AE13" s="22"/>
      <c r="AF13" s="89" t="e">
        <f t="shared" si="9"/>
        <v>#DIV/0!</v>
      </c>
      <c r="AG13" s="22"/>
      <c r="AH13" s="22"/>
      <c r="AI13" s="89" t="e">
        <f t="shared" si="10"/>
        <v>#DIV/0!</v>
      </c>
      <c r="AJ13" s="16"/>
      <c r="AK13" s="22"/>
      <c r="AL13" s="89" t="e">
        <f t="shared" si="11"/>
        <v>#DIV/0!</v>
      </c>
      <c r="AM13" s="14"/>
      <c r="AN13" s="22"/>
      <c r="AO13" s="118" t="e">
        <f t="shared" si="12"/>
        <v>#DIV/0!</v>
      </c>
      <c r="AP13" s="119"/>
      <c r="AQ13" s="120"/>
      <c r="AR13" s="88" t="e">
        <f t="shared" si="13"/>
        <v>#DIV/0!</v>
      </c>
      <c r="AS13" s="15"/>
      <c r="AT13" s="16"/>
      <c r="AU13" s="88" t="e">
        <f t="shared" si="14"/>
        <v>#DIV/0!</v>
      </c>
      <c r="AV13" s="15"/>
      <c r="AW13" s="16"/>
      <c r="AX13" s="118" t="e">
        <f t="shared" si="15"/>
        <v>#DIV/0!</v>
      </c>
      <c r="AY13" s="77">
        <f t="shared" si="16"/>
        <v>0</v>
      </c>
      <c r="AZ13" s="77">
        <f t="shared" si="17"/>
        <v>0</v>
      </c>
      <c r="BA13" s="77">
        <f t="shared" si="18"/>
        <v>0</v>
      </c>
      <c r="BB13" s="77">
        <f t="shared" si="19"/>
        <v>0</v>
      </c>
      <c r="BC13" s="77">
        <f t="shared" si="20"/>
        <v>0</v>
      </c>
      <c r="BD13" s="77">
        <f t="shared" si="21"/>
        <v>0</v>
      </c>
      <c r="BE13" s="77">
        <f t="shared" si="22"/>
        <v>0</v>
      </c>
      <c r="BF13" s="77">
        <f t="shared" si="23"/>
        <v>0</v>
      </c>
      <c r="BG13" s="77">
        <f t="shared" si="24"/>
        <v>0</v>
      </c>
      <c r="BH13" s="77">
        <f t="shared" si="25"/>
        <v>0</v>
      </c>
      <c r="BI13" s="77">
        <f t="shared" si="26"/>
        <v>0</v>
      </c>
      <c r="BJ13" s="78">
        <f t="shared" si="27"/>
        <v>0</v>
      </c>
      <c r="BK13" s="78" t="e">
        <f t="shared" si="28"/>
        <v>#DIV/0!</v>
      </c>
      <c r="BL13" s="78" t="e">
        <f t="shared" si="29"/>
        <v>#DIV/0!</v>
      </c>
      <c r="BM13" s="78" t="e">
        <f t="shared" si="30"/>
        <v>#DIV/0!</v>
      </c>
    </row>
    <row r="14" spans="1:65" ht="14.25" thickBot="1">
      <c r="A14" s="24">
        <v>5</v>
      </c>
      <c r="B14" s="37"/>
      <c r="C14" s="16"/>
      <c r="D14" s="22"/>
      <c r="E14" s="103" t="e">
        <f t="shared" si="0"/>
        <v>#DIV/0!</v>
      </c>
      <c r="F14" s="18"/>
      <c r="G14" s="20"/>
      <c r="H14" s="86" t="e">
        <f t="shared" si="1"/>
        <v>#DIV/0!</v>
      </c>
      <c r="I14" s="11"/>
      <c r="J14" s="12"/>
      <c r="K14" s="87" t="e">
        <f t="shared" si="2"/>
        <v>#DIV/0!</v>
      </c>
      <c r="L14" s="11"/>
      <c r="M14" s="12"/>
      <c r="N14" s="87" t="e">
        <f t="shared" si="3"/>
        <v>#DIV/0!</v>
      </c>
      <c r="O14" s="11"/>
      <c r="P14" s="12"/>
      <c r="Q14" s="87" t="e">
        <f t="shared" si="4"/>
        <v>#DIV/0!</v>
      </c>
      <c r="R14" s="12"/>
      <c r="S14" s="13"/>
      <c r="T14" s="87" t="e">
        <f t="shared" si="5"/>
        <v>#DIV/0!</v>
      </c>
      <c r="U14" s="13"/>
      <c r="V14" s="13"/>
      <c r="W14" s="105" t="e">
        <f t="shared" si="6"/>
        <v>#DIV/0!</v>
      </c>
      <c r="X14" s="16"/>
      <c r="Y14" s="22"/>
      <c r="Z14" s="88" t="e">
        <f t="shared" si="7"/>
        <v>#DIV/0!</v>
      </c>
      <c r="AA14" s="22"/>
      <c r="AB14" s="22"/>
      <c r="AC14" s="88" t="e">
        <f t="shared" si="8"/>
        <v>#DIV/0!</v>
      </c>
      <c r="AD14" s="22"/>
      <c r="AE14" s="22"/>
      <c r="AF14" s="89" t="e">
        <f t="shared" si="9"/>
        <v>#DIV/0!</v>
      </c>
      <c r="AG14" s="22"/>
      <c r="AH14" s="22"/>
      <c r="AI14" s="89" t="e">
        <f t="shared" si="10"/>
        <v>#DIV/0!</v>
      </c>
      <c r="AJ14" s="16"/>
      <c r="AK14" s="22"/>
      <c r="AL14" s="89" t="e">
        <f t="shared" si="11"/>
        <v>#DIV/0!</v>
      </c>
      <c r="AM14" s="14"/>
      <c r="AN14" s="22"/>
      <c r="AO14" s="118" t="e">
        <f t="shared" si="12"/>
        <v>#DIV/0!</v>
      </c>
      <c r="AP14" s="119"/>
      <c r="AQ14" s="120"/>
      <c r="AR14" s="88" t="e">
        <f t="shared" si="13"/>
        <v>#DIV/0!</v>
      </c>
      <c r="AS14" s="15"/>
      <c r="AT14" s="16"/>
      <c r="AU14" s="88" t="e">
        <f t="shared" si="14"/>
        <v>#DIV/0!</v>
      </c>
      <c r="AV14" s="15"/>
      <c r="AW14" s="16"/>
      <c r="AX14" s="118" t="e">
        <f t="shared" si="15"/>
        <v>#DIV/0!</v>
      </c>
      <c r="AY14" s="77">
        <f t="shared" si="16"/>
        <v>0</v>
      </c>
      <c r="AZ14" s="77">
        <f t="shared" si="17"/>
        <v>0</v>
      </c>
      <c r="BA14" s="77">
        <f t="shared" si="18"/>
        <v>0</v>
      </c>
      <c r="BB14" s="77">
        <f t="shared" si="19"/>
        <v>0</v>
      </c>
      <c r="BC14" s="77">
        <f t="shared" si="20"/>
        <v>0</v>
      </c>
      <c r="BD14" s="77">
        <f t="shared" si="21"/>
        <v>0</v>
      </c>
      <c r="BE14" s="77">
        <f t="shared" si="22"/>
        <v>0</v>
      </c>
      <c r="BF14" s="77">
        <f t="shared" si="23"/>
        <v>0</v>
      </c>
      <c r="BG14" s="77">
        <f t="shared" si="24"/>
        <v>0</v>
      </c>
      <c r="BH14" s="77">
        <f t="shared" si="25"/>
        <v>0</v>
      </c>
      <c r="BI14" s="77">
        <f t="shared" si="26"/>
        <v>0</v>
      </c>
      <c r="BJ14" s="78">
        <f t="shared" si="27"/>
        <v>0</v>
      </c>
      <c r="BK14" s="78" t="e">
        <f t="shared" si="28"/>
        <v>#DIV/0!</v>
      </c>
      <c r="BL14" s="78" t="e">
        <f t="shared" si="29"/>
        <v>#DIV/0!</v>
      </c>
      <c r="BM14" s="78" t="e">
        <f t="shared" si="30"/>
        <v>#DIV/0!</v>
      </c>
    </row>
    <row r="15" spans="1:65" ht="14.25" thickBot="1">
      <c r="A15" s="24">
        <v>6</v>
      </c>
      <c r="B15" s="37"/>
      <c r="C15" s="16"/>
      <c r="D15" s="22"/>
      <c r="E15" s="103" t="e">
        <f t="shared" si="0"/>
        <v>#DIV/0!</v>
      </c>
      <c r="F15" s="18"/>
      <c r="G15" s="20"/>
      <c r="H15" s="86" t="e">
        <f t="shared" si="1"/>
        <v>#DIV/0!</v>
      </c>
      <c r="I15" s="11"/>
      <c r="J15" s="12"/>
      <c r="K15" s="87" t="e">
        <f t="shared" si="2"/>
        <v>#DIV/0!</v>
      </c>
      <c r="L15" s="11"/>
      <c r="M15" s="12"/>
      <c r="N15" s="87" t="e">
        <f t="shared" si="3"/>
        <v>#DIV/0!</v>
      </c>
      <c r="O15" s="11"/>
      <c r="P15" s="12"/>
      <c r="Q15" s="87" t="e">
        <f t="shared" si="4"/>
        <v>#DIV/0!</v>
      </c>
      <c r="R15" s="12"/>
      <c r="S15" s="13"/>
      <c r="T15" s="87" t="e">
        <f t="shared" si="5"/>
        <v>#DIV/0!</v>
      </c>
      <c r="U15" s="13"/>
      <c r="V15" s="13"/>
      <c r="W15" s="105" t="e">
        <f t="shared" si="6"/>
        <v>#DIV/0!</v>
      </c>
      <c r="X15" s="16"/>
      <c r="Y15" s="22"/>
      <c r="Z15" s="88" t="e">
        <f t="shared" si="7"/>
        <v>#DIV/0!</v>
      </c>
      <c r="AA15" s="22"/>
      <c r="AB15" s="22"/>
      <c r="AC15" s="88" t="e">
        <f t="shared" si="8"/>
        <v>#DIV/0!</v>
      </c>
      <c r="AD15" s="22"/>
      <c r="AE15" s="22"/>
      <c r="AF15" s="89" t="e">
        <f t="shared" si="9"/>
        <v>#DIV/0!</v>
      </c>
      <c r="AG15" s="22"/>
      <c r="AH15" s="22"/>
      <c r="AI15" s="89" t="e">
        <f t="shared" si="10"/>
        <v>#DIV/0!</v>
      </c>
      <c r="AJ15" s="16"/>
      <c r="AK15" s="22"/>
      <c r="AL15" s="89" t="e">
        <f t="shared" si="11"/>
        <v>#DIV/0!</v>
      </c>
      <c r="AM15" s="14"/>
      <c r="AN15" s="22"/>
      <c r="AO15" s="118" t="e">
        <f t="shared" si="12"/>
        <v>#DIV/0!</v>
      </c>
      <c r="AP15" s="119"/>
      <c r="AQ15" s="120"/>
      <c r="AR15" s="88" t="e">
        <f t="shared" si="13"/>
        <v>#DIV/0!</v>
      </c>
      <c r="AS15" s="15"/>
      <c r="AT15" s="16"/>
      <c r="AU15" s="88" t="e">
        <f t="shared" si="14"/>
        <v>#DIV/0!</v>
      </c>
      <c r="AV15" s="15"/>
      <c r="AW15" s="16"/>
      <c r="AX15" s="118" t="e">
        <f t="shared" si="15"/>
        <v>#DIV/0!</v>
      </c>
      <c r="AY15" s="77">
        <f t="shared" si="16"/>
        <v>0</v>
      </c>
      <c r="AZ15" s="77">
        <f t="shared" si="17"/>
        <v>0</v>
      </c>
      <c r="BA15" s="77">
        <f t="shared" si="18"/>
        <v>0</v>
      </c>
      <c r="BB15" s="77">
        <f t="shared" si="19"/>
        <v>0</v>
      </c>
      <c r="BC15" s="77">
        <f t="shared" si="20"/>
        <v>0</v>
      </c>
      <c r="BD15" s="77">
        <f t="shared" si="21"/>
        <v>0</v>
      </c>
      <c r="BE15" s="77">
        <f t="shared" si="22"/>
        <v>0</v>
      </c>
      <c r="BF15" s="77">
        <f t="shared" si="23"/>
        <v>0</v>
      </c>
      <c r="BG15" s="77">
        <f t="shared" si="24"/>
        <v>0</v>
      </c>
      <c r="BH15" s="77">
        <f t="shared" si="25"/>
        <v>0</v>
      </c>
      <c r="BI15" s="77">
        <f t="shared" si="26"/>
        <v>0</v>
      </c>
      <c r="BJ15" s="78">
        <f t="shared" si="27"/>
        <v>0</v>
      </c>
      <c r="BK15" s="78" t="e">
        <f t="shared" si="28"/>
        <v>#DIV/0!</v>
      </c>
      <c r="BL15" s="78" t="e">
        <f t="shared" si="29"/>
        <v>#VALUE!</v>
      </c>
      <c r="BM15" s="78" t="e">
        <f t="shared" si="30"/>
        <v>#DIV/0!</v>
      </c>
    </row>
    <row r="16" spans="1:65" ht="14.25" thickBot="1">
      <c r="A16" s="24">
        <v>7</v>
      </c>
      <c r="B16" s="37"/>
      <c r="C16" s="16"/>
      <c r="D16" s="22"/>
      <c r="E16" s="103" t="e">
        <f t="shared" si="0"/>
        <v>#DIV/0!</v>
      </c>
      <c r="F16" s="18"/>
      <c r="G16" s="20"/>
      <c r="H16" s="86" t="e">
        <f t="shared" si="1"/>
        <v>#DIV/0!</v>
      </c>
      <c r="I16" s="11"/>
      <c r="J16" s="12"/>
      <c r="K16" s="87" t="e">
        <f t="shared" si="2"/>
        <v>#DIV/0!</v>
      </c>
      <c r="L16" s="11"/>
      <c r="M16" s="12"/>
      <c r="N16" s="87" t="e">
        <f t="shared" si="3"/>
        <v>#DIV/0!</v>
      </c>
      <c r="O16" s="11"/>
      <c r="P16" s="12"/>
      <c r="Q16" s="87" t="e">
        <f t="shared" si="4"/>
        <v>#DIV/0!</v>
      </c>
      <c r="R16" s="12"/>
      <c r="S16" s="13"/>
      <c r="T16" s="87" t="e">
        <f t="shared" si="5"/>
        <v>#DIV/0!</v>
      </c>
      <c r="U16" s="13"/>
      <c r="V16" s="13"/>
      <c r="W16" s="105" t="e">
        <f t="shared" si="6"/>
        <v>#DIV/0!</v>
      </c>
      <c r="X16" s="16"/>
      <c r="Y16" s="22"/>
      <c r="Z16" s="88" t="e">
        <f t="shared" si="7"/>
        <v>#DIV/0!</v>
      </c>
      <c r="AA16" s="22"/>
      <c r="AB16" s="22"/>
      <c r="AC16" s="88" t="e">
        <f t="shared" si="8"/>
        <v>#DIV/0!</v>
      </c>
      <c r="AD16" s="22"/>
      <c r="AE16" s="22"/>
      <c r="AF16" s="89" t="e">
        <f t="shared" si="9"/>
        <v>#DIV/0!</v>
      </c>
      <c r="AG16" s="22"/>
      <c r="AH16" s="22"/>
      <c r="AI16" s="89" t="e">
        <f t="shared" si="10"/>
        <v>#DIV/0!</v>
      </c>
      <c r="AJ16" s="16"/>
      <c r="AK16" s="22"/>
      <c r="AL16" s="89" t="e">
        <f t="shared" si="11"/>
        <v>#DIV/0!</v>
      </c>
      <c r="AM16" s="14"/>
      <c r="AN16" s="22"/>
      <c r="AO16" s="118" t="e">
        <f t="shared" si="12"/>
        <v>#DIV/0!</v>
      </c>
      <c r="AP16" s="119"/>
      <c r="AQ16" s="120"/>
      <c r="AR16" s="88" t="e">
        <f t="shared" si="13"/>
        <v>#DIV/0!</v>
      </c>
      <c r="AS16" s="15"/>
      <c r="AT16" s="16"/>
      <c r="AU16" s="88" t="e">
        <f t="shared" si="14"/>
        <v>#DIV/0!</v>
      </c>
      <c r="AV16" s="15"/>
      <c r="AW16" s="16"/>
      <c r="AX16" s="118" t="e">
        <f t="shared" si="15"/>
        <v>#DIV/0!</v>
      </c>
      <c r="AY16" s="77">
        <f t="shared" si="16"/>
        <v>0</v>
      </c>
      <c r="AZ16" s="77">
        <f t="shared" si="17"/>
        <v>0</v>
      </c>
      <c r="BA16" s="77">
        <f t="shared" si="18"/>
        <v>0</v>
      </c>
      <c r="BB16" s="77">
        <f t="shared" si="19"/>
        <v>0</v>
      </c>
      <c r="BC16" s="77">
        <f t="shared" si="20"/>
        <v>0</v>
      </c>
      <c r="BD16" s="77">
        <f t="shared" si="21"/>
        <v>0</v>
      </c>
      <c r="BE16" s="77">
        <f t="shared" si="22"/>
        <v>0</v>
      </c>
      <c r="BF16" s="77">
        <f t="shared" si="23"/>
        <v>0</v>
      </c>
      <c r="BG16" s="77">
        <f t="shared" si="24"/>
        <v>0</v>
      </c>
      <c r="BH16" s="77">
        <f t="shared" si="25"/>
        <v>0</v>
      </c>
      <c r="BI16" s="77">
        <f t="shared" si="26"/>
        <v>0</v>
      </c>
      <c r="BJ16" s="78">
        <f t="shared" si="27"/>
        <v>0</v>
      </c>
      <c r="BK16" s="78" t="e">
        <f t="shared" si="28"/>
        <v>#VALUE!</v>
      </c>
      <c r="BL16" s="78" t="e">
        <f t="shared" si="29"/>
        <v>#VALUE!</v>
      </c>
      <c r="BM16" s="78" t="e">
        <f t="shared" si="30"/>
        <v>#VALUE!</v>
      </c>
    </row>
    <row r="17" spans="1:65" ht="14.25" thickBot="1">
      <c r="A17" s="24">
        <v>8</v>
      </c>
      <c r="B17" s="37"/>
      <c r="C17" s="16"/>
      <c r="D17" s="22"/>
      <c r="E17" s="103" t="e">
        <f t="shared" si="0"/>
        <v>#DIV/0!</v>
      </c>
      <c r="F17" s="18"/>
      <c r="G17" s="20"/>
      <c r="H17" s="86" t="e">
        <f t="shared" si="1"/>
        <v>#DIV/0!</v>
      </c>
      <c r="I17" s="11"/>
      <c r="J17" s="12"/>
      <c r="K17" s="87" t="e">
        <f t="shared" si="2"/>
        <v>#DIV/0!</v>
      </c>
      <c r="L17" s="11"/>
      <c r="M17" s="12"/>
      <c r="N17" s="87" t="e">
        <f t="shared" si="3"/>
        <v>#DIV/0!</v>
      </c>
      <c r="O17" s="11"/>
      <c r="P17" s="12"/>
      <c r="Q17" s="87" t="e">
        <f t="shared" si="4"/>
        <v>#DIV/0!</v>
      </c>
      <c r="R17" s="12"/>
      <c r="S17" s="13"/>
      <c r="T17" s="87" t="e">
        <f t="shared" si="5"/>
        <v>#DIV/0!</v>
      </c>
      <c r="U17" s="13"/>
      <c r="V17" s="13"/>
      <c r="W17" s="105" t="e">
        <f t="shared" si="6"/>
        <v>#DIV/0!</v>
      </c>
      <c r="X17" s="16"/>
      <c r="Y17" s="22"/>
      <c r="Z17" s="88" t="e">
        <f t="shared" si="7"/>
        <v>#DIV/0!</v>
      </c>
      <c r="AA17" s="22"/>
      <c r="AB17" s="22"/>
      <c r="AC17" s="88" t="e">
        <f t="shared" si="8"/>
        <v>#DIV/0!</v>
      </c>
      <c r="AD17" s="22"/>
      <c r="AE17" s="22"/>
      <c r="AF17" s="89" t="e">
        <f t="shared" si="9"/>
        <v>#DIV/0!</v>
      </c>
      <c r="AG17" s="22"/>
      <c r="AH17" s="22"/>
      <c r="AI17" s="89" t="e">
        <f t="shared" si="10"/>
        <v>#DIV/0!</v>
      </c>
      <c r="AJ17" s="16"/>
      <c r="AK17" s="22"/>
      <c r="AL17" s="89" t="e">
        <f t="shared" si="11"/>
        <v>#DIV/0!</v>
      </c>
      <c r="AM17" s="14"/>
      <c r="AN17" s="22"/>
      <c r="AO17" s="118" t="e">
        <f t="shared" si="12"/>
        <v>#DIV/0!</v>
      </c>
      <c r="AP17" s="119"/>
      <c r="AQ17" s="120"/>
      <c r="AR17" s="88" t="e">
        <f t="shared" si="13"/>
        <v>#DIV/0!</v>
      </c>
      <c r="AS17" s="15"/>
      <c r="AT17" s="16"/>
      <c r="AU17" s="88" t="e">
        <f t="shared" si="14"/>
        <v>#DIV/0!</v>
      </c>
      <c r="AV17" s="15"/>
      <c r="AW17" s="16"/>
      <c r="AX17" s="118" t="e">
        <f t="shared" si="15"/>
        <v>#DIV/0!</v>
      </c>
      <c r="AY17" s="77">
        <f t="shared" si="16"/>
        <v>0</v>
      </c>
      <c r="AZ17" s="77">
        <f t="shared" si="17"/>
        <v>0</v>
      </c>
      <c r="BA17" s="77">
        <f t="shared" si="18"/>
        <v>0</v>
      </c>
      <c r="BB17" s="77">
        <f t="shared" si="19"/>
        <v>0</v>
      </c>
      <c r="BC17" s="77">
        <f t="shared" si="20"/>
        <v>0</v>
      </c>
      <c r="BD17" s="77">
        <f t="shared" si="21"/>
        <v>0</v>
      </c>
      <c r="BE17" s="77">
        <f t="shared" si="22"/>
        <v>0</v>
      </c>
      <c r="BF17" s="77">
        <f t="shared" si="23"/>
        <v>0</v>
      </c>
      <c r="BG17" s="77">
        <f t="shared" si="24"/>
        <v>0</v>
      </c>
      <c r="BH17" s="77">
        <f t="shared" si="25"/>
        <v>0</v>
      </c>
      <c r="BI17" s="77">
        <f t="shared" si="26"/>
        <v>0</v>
      </c>
      <c r="BJ17" s="78">
        <f t="shared" si="27"/>
        <v>0</v>
      </c>
      <c r="BK17" s="78" t="e">
        <f t="shared" si="28"/>
        <v>#DIV/0!</v>
      </c>
      <c r="BL17" s="78" t="e">
        <f t="shared" si="29"/>
        <v>#DIV/0!</v>
      </c>
      <c r="BM17" s="78" t="e">
        <f t="shared" si="30"/>
        <v>#DIV/0!</v>
      </c>
    </row>
    <row r="18" spans="1:65" ht="14.25" thickBot="1">
      <c r="A18" s="24">
        <v>9</v>
      </c>
      <c r="B18" s="37"/>
      <c r="C18" s="16"/>
      <c r="D18" s="22"/>
      <c r="E18" s="103" t="e">
        <f t="shared" si="0"/>
        <v>#DIV/0!</v>
      </c>
      <c r="F18" s="18"/>
      <c r="G18" s="20"/>
      <c r="H18" s="86" t="e">
        <f t="shared" si="1"/>
        <v>#DIV/0!</v>
      </c>
      <c r="I18" s="11"/>
      <c r="J18" s="12"/>
      <c r="K18" s="87" t="e">
        <f t="shared" si="2"/>
        <v>#DIV/0!</v>
      </c>
      <c r="L18" s="11"/>
      <c r="M18" s="12"/>
      <c r="N18" s="87" t="e">
        <f t="shared" si="3"/>
        <v>#DIV/0!</v>
      </c>
      <c r="O18" s="11"/>
      <c r="P18" s="12"/>
      <c r="Q18" s="87" t="e">
        <f t="shared" si="4"/>
        <v>#DIV/0!</v>
      </c>
      <c r="R18" s="12"/>
      <c r="S18" s="13"/>
      <c r="T18" s="87" t="e">
        <f t="shared" si="5"/>
        <v>#DIV/0!</v>
      </c>
      <c r="U18" s="13"/>
      <c r="V18" s="13"/>
      <c r="W18" s="105" t="e">
        <f t="shared" si="6"/>
        <v>#DIV/0!</v>
      </c>
      <c r="X18" s="16"/>
      <c r="Y18" s="22"/>
      <c r="Z18" s="88" t="e">
        <f t="shared" si="7"/>
        <v>#DIV/0!</v>
      </c>
      <c r="AA18" s="22"/>
      <c r="AB18" s="22"/>
      <c r="AC18" s="88" t="e">
        <f t="shared" si="8"/>
        <v>#DIV/0!</v>
      </c>
      <c r="AD18" s="22"/>
      <c r="AE18" s="22"/>
      <c r="AF18" s="89" t="e">
        <f t="shared" si="9"/>
        <v>#DIV/0!</v>
      </c>
      <c r="AG18" s="22"/>
      <c r="AH18" s="22"/>
      <c r="AI18" s="89" t="e">
        <f t="shared" si="10"/>
        <v>#DIV/0!</v>
      </c>
      <c r="AJ18" s="16"/>
      <c r="AK18" s="22"/>
      <c r="AL18" s="89" t="e">
        <f t="shared" si="11"/>
        <v>#DIV/0!</v>
      </c>
      <c r="AM18" s="14"/>
      <c r="AN18" s="22"/>
      <c r="AO18" s="118" t="e">
        <f t="shared" si="12"/>
        <v>#DIV/0!</v>
      </c>
      <c r="AP18" s="119"/>
      <c r="AQ18" s="120"/>
      <c r="AR18" s="88" t="e">
        <f t="shared" si="13"/>
        <v>#DIV/0!</v>
      </c>
      <c r="AS18" s="15"/>
      <c r="AT18" s="16"/>
      <c r="AU18" s="88" t="e">
        <f t="shared" si="14"/>
        <v>#DIV/0!</v>
      </c>
      <c r="AV18" s="15"/>
      <c r="AW18" s="16"/>
      <c r="AX18" s="118" t="e">
        <f t="shared" si="15"/>
        <v>#DIV/0!</v>
      </c>
      <c r="AY18" s="77">
        <f t="shared" si="16"/>
        <v>0</v>
      </c>
      <c r="AZ18" s="77">
        <f t="shared" si="17"/>
        <v>0</v>
      </c>
      <c r="BA18" s="77">
        <f t="shared" si="18"/>
        <v>0</v>
      </c>
      <c r="BB18" s="77">
        <f t="shared" si="19"/>
        <v>0</v>
      </c>
      <c r="BC18" s="77">
        <f t="shared" si="20"/>
        <v>0</v>
      </c>
      <c r="BD18" s="77">
        <f t="shared" si="21"/>
        <v>0</v>
      </c>
      <c r="BE18" s="77">
        <f t="shared" si="22"/>
        <v>0</v>
      </c>
      <c r="BF18" s="77">
        <f t="shared" si="23"/>
        <v>0</v>
      </c>
      <c r="BG18" s="77">
        <f t="shared" si="24"/>
        <v>0</v>
      </c>
      <c r="BH18" s="77">
        <f t="shared" si="25"/>
        <v>0</v>
      </c>
      <c r="BI18" s="77">
        <f t="shared" si="26"/>
        <v>0</v>
      </c>
      <c r="BJ18" s="78">
        <f t="shared" si="27"/>
        <v>0</v>
      </c>
      <c r="BK18" s="78" t="e">
        <f t="shared" si="28"/>
        <v>#DIV/0!</v>
      </c>
      <c r="BL18" s="78" t="e">
        <f t="shared" si="29"/>
        <v>#DIV/0!</v>
      </c>
      <c r="BM18" s="78" t="e">
        <f t="shared" si="30"/>
        <v>#DIV/0!</v>
      </c>
    </row>
    <row r="19" spans="1:65" ht="14.25" thickBot="1">
      <c r="A19" s="24">
        <v>10</v>
      </c>
      <c r="B19" s="121"/>
      <c r="C19" s="16"/>
      <c r="D19" s="22"/>
      <c r="E19" s="103" t="e">
        <f t="shared" si="0"/>
        <v>#DIV/0!</v>
      </c>
      <c r="F19" s="18"/>
      <c r="G19" s="20"/>
      <c r="H19" s="86" t="e">
        <f t="shared" si="1"/>
        <v>#DIV/0!</v>
      </c>
      <c r="I19" s="11"/>
      <c r="J19" s="12"/>
      <c r="K19" s="87" t="e">
        <f t="shared" si="2"/>
        <v>#DIV/0!</v>
      </c>
      <c r="L19" s="11"/>
      <c r="M19" s="12"/>
      <c r="N19" s="87" t="e">
        <f t="shared" si="3"/>
        <v>#DIV/0!</v>
      </c>
      <c r="O19" s="11"/>
      <c r="P19" s="12"/>
      <c r="Q19" s="87" t="e">
        <f t="shared" si="4"/>
        <v>#DIV/0!</v>
      </c>
      <c r="R19" s="19"/>
      <c r="S19" s="20"/>
      <c r="T19" s="87" t="e">
        <f t="shared" si="5"/>
        <v>#DIV/0!</v>
      </c>
      <c r="U19" s="20"/>
      <c r="V19" s="20"/>
      <c r="W19" s="105" t="e">
        <f t="shared" si="6"/>
        <v>#DIV/0!</v>
      </c>
      <c r="X19" s="16"/>
      <c r="Y19" s="22"/>
      <c r="Z19" s="88" t="e">
        <f t="shared" si="7"/>
        <v>#DIV/0!</v>
      </c>
      <c r="AA19" s="22"/>
      <c r="AB19" s="22"/>
      <c r="AC19" s="88" t="e">
        <f t="shared" si="8"/>
        <v>#DIV/0!</v>
      </c>
      <c r="AD19" s="22"/>
      <c r="AE19" s="22"/>
      <c r="AF19" s="89" t="e">
        <f t="shared" si="9"/>
        <v>#DIV/0!</v>
      </c>
      <c r="AG19" s="22"/>
      <c r="AH19" s="22"/>
      <c r="AI19" s="89" t="e">
        <f t="shared" si="10"/>
        <v>#DIV/0!</v>
      </c>
      <c r="AJ19" s="16"/>
      <c r="AK19" s="22"/>
      <c r="AL19" s="89" t="e">
        <f t="shared" si="11"/>
        <v>#DIV/0!</v>
      </c>
      <c r="AM19" s="14"/>
      <c r="AN19" s="22"/>
      <c r="AO19" s="118" t="e">
        <f t="shared" si="12"/>
        <v>#DIV/0!</v>
      </c>
      <c r="AP19" s="119"/>
      <c r="AQ19" s="120"/>
      <c r="AR19" s="88" t="e">
        <f t="shared" si="13"/>
        <v>#DIV/0!</v>
      </c>
      <c r="AS19" s="15"/>
      <c r="AT19" s="16"/>
      <c r="AU19" s="88" t="e">
        <f t="shared" si="14"/>
        <v>#DIV/0!</v>
      </c>
      <c r="AV19" s="15"/>
      <c r="AW19" s="16"/>
      <c r="AX19" s="118" t="e">
        <f t="shared" si="15"/>
        <v>#DIV/0!</v>
      </c>
      <c r="AY19" s="77">
        <f t="shared" si="16"/>
        <v>0</v>
      </c>
      <c r="AZ19" s="77">
        <f t="shared" si="17"/>
        <v>0</v>
      </c>
      <c r="BA19" s="77">
        <f t="shared" si="18"/>
        <v>0</v>
      </c>
      <c r="BB19" s="77">
        <f t="shared" si="19"/>
        <v>0</v>
      </c>
      <c r="BC19" s="77">
        <f t="shared" si="20"/>
        <v>0</v>
      </c>
      <c r="BD19" s="77">
        <f t="shared" si="21"/>
        <v>0</v>
      </c>
      <c r="BE19" s="77">
        <f t="shared" si="22"/>
        <v>0</v>
      </c>
      <c r="BF19" s="77">
        <f t="shared" si="23"/>
        <v>0</v>
      </c>
      <c r="BG19" s="77">
        <f t="shared" si="24"/>
        <v>0</v>
      </c>
      <c r="BH19" s="77">
        <f t="shared" si="25"/>
        <v>0</v>
      </c>
      <c r="BI19" s="77">
        <f t="shared" si="26"/>
        <v>0</v>
      </c>
      <c r="BJ19" s="78">
        <f t="shared" si="27"/>
        <v>0</v>
      </c>
      <c r="BK19" s="78" t="e">
        <f t="shared" si="28"/>
        <v>#DIV/0!</v>
      </c>
      <c r="BL19" s="78" t="e">
        <f t="shared" si="29"/>
        <v>#DIV/0!</v>
      </c>
      <c r="BM19" s="78" t="e">
        <f t="shared" si="30"/>
        <v>#DIV/0!</v>
      </c>
    </row>
    <row r="20" spans="1:65" ht="14.25" thickBot="1">
      <c r="A20" s="24">
        <v>11</v>
      </c>
      <c r="B20" s="37"/>
      <c r="C20" s="16"/>
      <c r="D20" s="71"/>
      <c r="E20" s="138" t="e">
        <f t="shared" si="0"/>
        <v>#DIV/0!</v>
      </c>
      <c r="F20" s="39"/>
      <c r="G20" s="68"/>
      <c r="H20" s="139" t="e">
        <f t="shared" si="1"/>
        <v>#DIV/0!</v>
      </c>
      <c r="I20" s="123"/>
      <c r="J20" s="124"/>
      <c r="K20" s="140" t="e">
        <f t="shared" si="2"/>
        <v>#DIV/0!</v>
      </c>
      <c r="L20" s="123"/>
      <c r="M20" s="124"/>
      <c r="N20" s="140" t="e">
        <f t="shared" si="3"/>
        <v>#DIV/0!</v>
      </c>
      <c r="O20" s="123"/>
      <c r="P20" s="124"/>
      <c r="Q20" s="140" t="e">
        <f t="shared" si="4"/>
        <v>#DIV/0!</v>
      </c>
      <c r="R20" s="67"/>
      <c r="S20" s="68"/>
      <c r="T20" s="140" t="e">
        <f t="shared" si="5"/>
        <v>#DIV/0!</v>
      </c>
      <c r="U20" s="68"/>
      <c r="V20" s="68"/>
      <c r="W20" s="141" t="e">
        <f t="shared" si="6"/>
        <v>#DIV/0!</v>
      </c>
      <c r="X20" s="40"/>
      <c r="Y20" s="71"/>
      <c r="Z20" s="142" t="e">
        <f t="shared" si="7"/>
        <v>#DIV/0!</v>
      </c>
      <c r="AA20" s="71"/>
      <c r="AB20" s="71"/>
      <c r="AC20" s="142" t="e">
        <f t="shared" si="8"/>
        <v>#DIV/0!</v>
      </c>
      <c r="AD20" s="71"/>
      <c r="AE20" s="71"/>
      <c r="AF20" s="143" t="e">
        <f t="shared" si="9"/>
        <v>#DIV/0!</v>
      </c>
      <c r="AG20" s="71"/>
      <c r="AH20" s="71"/>
      <c r="AI20" s="143" t="e">
        <f t="shared" si="10"/>
        <v>#DIV/0!</v>
      </c>
      <c r="AJ20" s="40"/>
      <c r="AK20" s="71"/>
      <c r="AL20" s="143" t="e">
        <f t="shared" si="11"/>
        <v>#DIV/0!</v>
      </c>
      <c r="AM20" s="69"/>
      <c r="AN20" s="71"/>
      <c r="AO20" s="144" t="e">
        <f t="shared" si="12"/>
        <v>#DIV/0!</v>
      </c>
      <c r="AP20" s="125"/>
      <c r="AQ20" s="126"/>
      <c r="AR20" s="142" t="e">
        <f t="shared" si="13"/>
        <v>#DIV/0!</v>
      </c>
      <c r="AS20" s="70"/>
      <c r="AT20" s="40"/>
      <c r="AU20" s="142" t="e">
        <f t="shared" si="14"/>
        <v>#DIV/0!</v>
      </c>
      <c r="AV20" s="70"/>
      <c r="AW20" s="40"/>
      <c r="AX20" s="144" t="e">
        <f t="shared" si="15"/>
        <v>#DIV/0!</v>
      </c>
      <c r="AY20" s="77">
        <f t="shared" si="16"/>
        <v>0</v>
      </c>
      <c r="AZ20" s="77">
        <f>COUNTIFS(C20:AX20,5,$C$9:$AX$9,"II полугодие")</f>
        <v>0</v>
      </c>
      <c r="BA20" s="77">
        <f t="shared" si="18"/>
        <v>0</v>
      </c>
      <c r="BB20" s="77">
        <f t="shared" si="19"/>
        <v>0</v>
      </c>
      <c r="BC20" s="77">
        <f t="shared" si="20"/>
        <v>0</v>
      </c>
      <c r="BD20" s="77">
        <f t="shared" si="21"/>
        <v>0</v>
      </c>
      <c r="BE20" s="77">
        <f t="shared" si="22"/>
        <v>0</v>
      </c>
      <c r="BF20" s="77">
        <f t="shared" si="23"/>
        <v>0</v>
      </c>
      <c r="BG20" s="77">
        <f t="shared" si="24"/>
        <v>0</v>
      </c>
      <c r="BH20" s="77">
        <f t="shared" si="25"/>
        <v>0</v>
      </c>
      <c r="BI20" s="77">
        <f t="shared" si="26"/>
        <v>0</v>
      </c>
      <c r="BJ20" s="78">
        <f t="shared" si="27"/>
        <v>0</v>
      </c>
      <c r="BK20" s="78" t="e">
        <f t="shared" si="28"/>
        <v>#DIV/0!</v>
      </c>
      <c r="BL20" s="78" t="e">
        <f t="shared" si="29"/>
        <v>#DIV/0!</v>
      </c>
      <c r="BM20" s="78" t="e">
        <f t="shared" si="30"/>
        <v>#DIV/0!</v>
      </c>
    </row>
    <row r="21" spans="1:65" ht="14.25" thickBot="1">
      <c r="A21" s="24">
        <v>12</v>
      </c>
      <c r="B21" s="37"/>
      <c r="C21" s="16"/>
      <c r="D21" s="16"/>
      <c r="E21" s="18"/>
      <c r="F21" s="18"/>
      <c r="G21" s="1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8"/>
      <c r="S21" s="18"/>
      <c r="T21" s="10"/>
      <c r="U21" s="18"/>
      <c r="V21" s="18"/>
      <c r="W21" s="129"/>
      <c r="X21" s="16"/>
      <c r="Y21" s="16"/>
      <c r="Z21" s="119"/>
      <c r="AA21" s="16"/>
      <c r="AB21" s="16"/>
      <c r="AC21" s="119"/>
      <c r="AD21" s="16"/>
      <c r="AE21" s="16"/>
      <c r="AF21" s="119"/>
      <c r="AG21" s="16"/>
      <c r="AH21" s="16"/>
      <c r="AI21" s="119"/>
      <c r="AJ21" s="16"/>
      <c r="AK21" s="16"/>
      <c r="AL21" s="119"/>
      <c r="AM21" s="16"/>
      <c r="AN21" s="16"/>
      <c r="AO21" s="119"/>
      <c r="AP21" s="119"/>
      <c r="AQ21" s="119"/>
      <c r="AR21" s="119"/>
      <c r="AS21" s="16"/>
      <c r="AT21" s="16"/>
      <c r="AU21" s="119"/>
      <c r="AV21" s="16"/>
      <c r="AW21" s="16"/>
      <c r="AX21" s="120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8"/>
      <c r="BK21" s="78"/>
      <c r="BL21" s="78"/>
      <c r="BM21" s="78"/>
    </row>
    <row r="22" spans="1:65" ht="14.25" thickBot="1">
      <c r="A22" s="24">
        <v>13</v>
      </c>
      <c r="B22" s="37"/>
      <c r="C22" s="16"/>
      <c r="D22" s="16"/>
      <c r="E22" s="18"/>
      <c r="F22" s="18"/>
      <c r="G22" s="1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8"/>
      <c r="S22" s="18"/>
      <c r="T22" s="10"/>
      <c r="U22" s="18"/>
      <c r="V22" s="18"/>
      <c r="W22" s="129"/>
      <c r="X22" s="16"/>
      <c r="Y22" s="16"/>
      <c r="Z22" s="119"/>
      <c r="AA22" s="16"/>
      <c r="AB22" s="16"/>
      <c r="AC22" s="119"/>
      <c r="AD22" s="16"/>
      <c r="AE22" s="16"/>
      <c r="AF22" s="119"/>
      <c r="AG22" s="16"/>
      <c r="AH22" s="16"/>
      <c r="AI22" s="119"/>
      <c r="AJ22" s="16"/>
      <c r="AK22" s="16"/>
      <c r="AL22" s="119"/>
      <c r="AM22" s="16"/>
      <c r="AN22" s="16"/>
      <c r="AO22" s="119"/>
      <c r="AP22" s="119"/>
      <c r="AQ22" s="119"/>
      <c r="AR22" s="119"/>
      <c r="AS22" s="16"/>
      <c r="AT22" s="16"/>
      <c r="AU22" s="119"/>
      <c r="AV22" s="16"/>
      <c r="AW22" s="16"/>
      <c r="AX22" s="120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8"/>
      <c r="BK22" s="78"/>
      <c r="BL22" s="78"/>
      <c r="BM22" s="78"/>
    </row>
    <row r="23" spans="1:65" ht="14.25" thickBot="1">
      <c r="A23" s="24">
        <v>14</v>
      </c>
      <c r="B23" s="37"/>
      <c r="C23" s="16"/>
      <c r="D23" s="16"/>
      <c r="E23" s="18"/>
      <c r="F23" s="18"/>
      <c r="G23" s="1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8"/>
      <c r="S23" s="18"/>
      <c r="T23" s="10"/>
      <c r="U23" s="18"/>
      <c r="V23" s="18"/>
      <c r="W23" s="129"/>
      <c r="X23" s="16"/>
      <c r="Y23" s="16"/>
      <c r="Z23" s="119"/>
      <c r="AA23" s="16"/>
      <c r="AB23" s="16"/>
      <c r="AC23" s="119"/>
      <c r="AD23" s="16"/>
      <c r="AE23" s="16"/>
      <c r="AF23" s="119"/>
      <c r="AG23" s="16"/>
      <c r="AH23" s="16"/>
      <c r="AI23" s="119"/>
      <c r="AJ23" s="16"/>
      <c r="AK23" s="16"/>
      <c r="AL23" s="119"/>
      <c r="AM23" s="16"/>
      <c r="AN23" s="16"/>
      <c r="AO23" s="119"/>
      <c r="AP23" s="119"/>
      <c r="AQ23" s="119"/>
      <c r="AR23" s="119"/>
      <c r="AS23" s="16"/>
      <c r="AT23" s="16"/>
      <c r="AU23" s="119"/>
      <c r="AV23" s="16"/>
      <c r="AW23" s="16"/>
      <c r="AX23" s="120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8"/>
      <c r="BK23" s="78"/>
      <c r="BL23" s="78"/>
      <c r="BM23" s="78"/>
    </row>
    <row r="24" spans="1:65" ht="14.25" thickBot="1">
      <c r="A24" s="24">
        <v>15</v>
      </c>
      <c r="B24" s="37"/>
      <c r="C24" s="16"/>
      <c r="D24" s="16"/>
      <c r="E24" s="18"/>
      <c r="F24" s="18"/>
      <c r="G24" s="1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8"/>
      <c r="S24" s="18"/>
      <c r="T24" s="10"/>
      <c r="U24" s="18"/>
      <c r="V24" s="18"/>
      <c r="W24" s="129"/>
      <c r="X24" s="16"/>
      <c r="Y24" s="16"/>
      <c r="Z24" s="119"/>
      <c r="AA24" s="16"/>
      <c r="AB24" s="16"/>
      <c r="AC24" s="119"/>
      <c r="AD24" s="16"/>
      <c r="AE24" s="16"/>
      <c r="AF24" s="119"/>
      <c r="AG24" s="16"/>
      <c r="AH24" s="16"/>
      <c r="AI24" s="119"/>
      <c r="AJ24" s="16"/>
      <c r="AK24" s="16"/>
      <c r="AL24" s="119"/>
      <c r="AM24" s="16"/>
      <c r="AN24" s="16"/>
      <c r="AO24" s="119"/>
      <c r="AP24" s="119"/>
      <c r="AQ24" s="119"/>
      <c r="AR24" s="119"/>
      <c r="AS24" s="16"/>
      <c r="AT24" s="16"/>
      <c r="AU24" s="119"/>
      <c r="AV24" s="16"/>
      <c r="AW24" s="16"/>
      <c r="AX24" s="120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8"/>
      <c r="BK24" s="78"/>
      <c r="BL24" s="78"/>
      <c r="BM24" s="78"/>
    </row>
    <row r="25" spans="1:65" ht="14.25" thickBot="1">
      <c r="A25" s="24">
        <v>16</v>
      </c>
      <c r="B25" s="37"/>
      <c r="C25" s="16"/>
      <c r="D25" s="16"/>
      <c r="E25" s="18"/>
      <c r="F25" s="18"/>
      <c r="G25" s="1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8"/>
      <c r="S25" s="18"/>
      <c r="T25" s="10"/>
      <c r="U25" s="18"/>
      <c r="V25" s="18"/>
      <c r="W25" s="129"/>
      <c r="X25" s="16"/>
      <c r="Y25" s="16"/>
      <c r="Z25" s="119"/>
      <c r="AA25" s="16"/>
      <c r="AB25" s="16"/>
      <c r="AC25" s="119"/>
      <c r="AD25" s="16"/>
      <c r="AE25" s="16"/>
      <c r="AF25" s="119"/>
      <c r="AG25" s="16"/>
      <c r="AH25" s="16"/>
      <c r="AI25" s="119"/>
      <c r="AJ25" s="16"/>
      <c r="AK25" s="16"/>
      <c r="AL25" s="119"/>
      <c r="AM25" s="16"/>
      <c r="AN25" s="16"/>
      <c r="AO25" s="119"/>
      <c r="AP25" s="119"/>
      <c r="AQ25" s="119"/>
      <c r="AR25" s="119"/>
      <c r="AS25" s="16"/>
      <c r="AT25" s="16"/>
      <c r="AU25" s="119"/>
      <c r="AV25" s="16"/>
      <c r="AW25" s="16"/>
      <c r="AX25" s="120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8"/>
      <c r="BK25" s="78"/>
      <c r="BL25" s="78"/>
      <c r="BM25" s="78"/>
    </row>
    <row r="26" spans="1:65" ht="14.25" thickBot="1">
      <c r="A26" s="4">
        <v>17</v>
      </c>
      <c r="B26" s="109"/>
      <c r="C26" s="21"/>
      <c r="D26" s="21"/>
      <c r="E26" s="18"/>
      <c r="F26" s="18"/>
      <c r="G26" s="1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8"/>
      <c r="S26" s="18"/>
      <c r="T26" s="10"/>
      <c r="U26" s="18"/>
      <c r="V26" s="18"/>
      <c r="W26" s="129"/>
      <c r="X26" s="16"/>
      <c r="Y26" s="16"/>
      <c r="Z26" s="119"/>
      <c r="AA26" s="16"/>
      <c r="AB26" s="16"/>
      <c r="AC26" s="119"/>
      <c r="AD26" s="16"/>
      <c r="AE26" s="16"/>
      <c r="AF26" s="119"/>
      <c r="AG26" s="16"/>
      <c r="AH26" s="16"/>
      <c r="AI26" s="119"/>
      <c r="AJ26" s="16"/>
      <c r="AK26" s="16"/>
      <c r="AL26" s="119"/>
      <c r="AM26" s="16"/>
      <c r="AN26" s="16"/>
      <c r="AO26" s="119"/>
      <c r="AP26" s="119"/>
      <c r="AQ26" s="119"/>
      <c r="AR26" s="119"/>
      <c r="AS26" s="16"/>
      <c r="AT26" s="16"/>
      <c r="AU26" s="119"/>
      <c r="AV26" s="16"/>
      <c r="AW26" s="16"/>
      <c r="AX26" s="120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8"/>
      <c r="BK26" s="78"/>
      <c r="BL26" s="78"/>
      <c r="BM26" s="78"/>
    </row>
    <row r="27" spans="1:65" ht="14.25" thickBot="1">
      <c r="A27" s="5">
        <v>18</v>
      </c>
      <c r="B27" s="37"/>
      <c r="C27" s="21"/>
      <c r="D27" s="21"/>
      <c r="E27" s="18"/>
      <c r="F27" s="18"/>
      <c r="G27" s="18"/>
      <c r="H27" s="10"/>
      <c r="I27" s="10"/>
      <c r="J27" s="10"/>
      <c r="K27" s="10"/>
      <c r="L27" s="10"/>
      <c r="M27" s="10"/>
      <c r="N27" s="10"/>
      <c r="O27" s="10"/>
      <c r="P27" s="10"/>
      <c r="Q27" s="18"/>
      <c r="R27" s="18"/>
      <c r="S27" s="18"/>
      <c r="T27" s="18"/>
      <c r="U27" s="18"/>
      <c r="V27" s="1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22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131"/>
    </row>
    <row r="28" spans="1:65" ht="14.25" thickBot="1">
      <c r="A28" s="4">
        <v>19</v>
      </c>
      <c r="B28" s="37"/>
      <c r="C28" s="21"/>
      <c r="D28" s="145"/>
      <c r="E28" s="34"/>
      <c r="F28" s="34"/>
      <c r="G28" s="34"/>
      <c r="H28" s="34"/>
      <c r="I28" s="82"/>
      <c r="J28" s="82"/>
      <c r="K28" s="82"/>
      <c r="L28" s="82"/>
      <c r="M28" s="82"/>
      <c r="N28" s="82"/>
      <c r="O28" s="82"/>
      <c r="P28" s="82"/>
      <c r="Q28" s="82"/>
      <c r="R28" s="127"/>
      <c r="S28" s="81"/>
      <c r="T28" s="81"/>
      <c r="U28" s="81"/>
      <c r="V28" s="34"/>
      <c r="W28" s="84"/>
      <c r="X28" s="65"/>
      <c r="Y28" s="65"/>
      <c r="Z28" s="85"/>
      <c r="AA28" s="85"/>
      <c r="AB28" s="85"/>
      <c r="AC28" s="85"/>
      <c r="AD28" s="85"/>
      <c r="AE28" s="85"/>
      <c r="AF28" s="85"/>
      <c r="AG28" s="85"/>
      <c r="AH28" s="8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85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131"/>
    </row>
    <row r="29" spans="1:65" ht="14.25" thickBot="1">
      <c r="A29" s="57">
        <v>20</v>
      </c>
      <c r="B29" s="100"/>
      <c r="C29" s="38"/>
      <c r="D29" s="38"/>
      <c r="E29" s="39"/>
      <c r="F29" s="39"/>
      <c r="G29" s="39"/>
      <c r="H29" s="39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68"/>
      <c r="T29" s="68"/>
      <c r="U29" s="68"/>
      <c r="V29" s="39"/>
      <c r="W29" s="70"/>
      <c r="X29" s="40"/>
      <c r="Y29" s="40"/>
      <c r="Z29" s="71"/>
      <c r="AA29" s="71"/>
      <c r="AB29" s="71"/>
      <c r="AC29" s="71"/>
      <c r="AD29" s="71"/>
      <c r="AE29" s="71"/>
      <c r="AF29" s="71"/>
      <c r="AG29" s="71"/>
      <c r="AH29" s="71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71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131"/>
    </row>
    <row r="30" spans="1:65" ht="30.75" customHeight="1" thickBot="1">
      <c r="A30" s="218" t="s">
        <v>61</v>
      </c>
      <c r="B30" s="219"/>
      <c r="C30" s="74">
        <f>COUNTIF(C10:C20,5)</f>
        <v>0</v>
      </c>
      <c r="D30" s="74">
        <f t="shared" ref="D30:AW30" si="31">COUNTIF(D10:D20,5)</f>
        <v>0</v>
      </c>
      <c r="E30" s="74">
        <f t="shared" si="31"/>
        <v>0</v>
      </c>
      <c r="F30" s="74">
        <f t="shared" si="31"/>
        <v>0</v>
      </c>
      <c r="G30" s="74">
        <f t="shared" si="31"/>
        <v>0</v>
      </c>
      <c r="H30" s="74">
        <f t="shared" si="31"/>
        <v>0</v>
      </c>
      <c r="I30" s="74">
        <f t="shared" si="31"/>
        <v>0</v>
      </c>
      <c r="J30" s="74">
        <f t="shared" si="31"/>
        <v>0</v>
      </c>
      <c r="K30" s="74">
        <f t="shared" si="31"/>
        <v>0</v>
      </c>
      <c r="L30" s="74">
        <f t="shared" si="31"/>
        <v>0</v>
      </c>
      <c r="M30" s="74">
        <f t="shared" si="31"/>
        <v>0</v>
      </c>
      <c r="N30" s="74">
        <f t="shared" si="31"/>
        <v>0</v>
      </c>
      <c r="O30" s="74">
        <f t="shared" si="31"/>
        <v>0</v>
      </c>
      <c r="P30" s="74">
        <f t="shared" si="31"/>
        <v>0</v>
      </c>
      <c r="Q30" s="74">
        <f t="shared" si="31"/>
        <v>0</v>
      </c>
      <c r="R30" s="74">
        <f t="shared" si="31"/>
        <v>0</v>
      </c>
      <c r="S30" s="74">
        <f t="shared" si="31"/>
        <v>0</v>
      </c>
      <c r="T30" s="74">
        <f t="shared" si="31"/>
        <v>0</v>
      </c>
      <c r="U30" s="74">
        <f t="shared" si="31"/>
        <v>0</v>
      </c>
      <c r="V30" s="74">
        <f t="shared" si="31"/>
        <v>0</v>
      </c>
      <c r="W30" s="74">
        <f t="shared" si="31"/>
        <v>0</v>
      </c>
      <c r="X30" s="74">
        <f t="shared" si="31"/>
        <v>0</v>
      </c>
      <c r="Y30" s="74">
        <f t="shared" si="31"/>
        <v>0</v>
      </c>
      <c r="Z30" s="74">
        <f t="shared" si="31"/>
        <v>0</v>
      </c>
      <c r="AA30" s="74">
        <f t="shared" si="31"/>
        <v>0</v>
      </c>
      <c r="AB30" s="74">
        <f t="shared" si="31"/>
        <v>0</v>
      </c>
      <c r="AC30" s="74">
        <f t="shared" si="31"/>
        <v>0</v>
      </c>
      <c r="AD30" s="74">
        <f t="shared" si="31"/>
        <v>0</v>
      </c>
      <c r="AE30" s="74">
        <f t="shared" si="31"/>
        <v>0</v>
      </c>
      <c r="AF30" s="74">
        <f t="shared" si="31"/>
        <v>0</v>
      </c>
      <c r="AG30" s="74">
        <f t="shared" si="31"/>
        <v>0</v>
      </c>
      <c r="AH30" s="74">
        <f t="shared" si="31"/>
        <v>0</v>
      </c>
      <c r="AI30" s="74">
        <f t="shared" si="31"/>
        <v>0</v>
      </c>
      <c r="AJ30" s="74">
        <f t="shared" si="31"/>
        <v>0</v>
      </c>
      <c r="AK30" s="74">
        <f t="shared" si="31"/>
        <v>0</v>
      </c>
      <c r="AL30" s="74">
        <f t="shared" si="31"/>
        <v>0</v>
      </c>
      <c r="AM30" s="74">
        <f t="shared" si="31"/>
        <v>0</v>
      </c>
      <c r="AN30" s="74">
        <f t="shared" si="31"/>
        <v>0</v>
      </c>
      <c r="AO30" s="74">
        <f t="shared" si="31"/>
        <v>0</v>
      </c>
      <c r="AP30" s="74">
        <f t="shared" si="31"/>
        <v>0</v>
      </c>
      <c r="AQ30" s="74">
        <f t="shared" si="31"/>
        <v>0</v>
      </c>
      <c r="AR30" s="74">
        <f t="shared" si="31"/>
        <v>0</v>
      </c>
      <c r="AS30" s="74">
        <f t="shared" si="31"/>
        <v>0</v>
      </c>
      <c r="AT30" s="74">
        <f t="shared" si="31"/>
        <v>0</v>
      </c>
      <c r="AU30" s="74">
        <f t="shared" si="31"/>
        <v>0</v>
      </c>
      <c r="AV30" s="74">
        <f t="shared" si="31"/>
        <v>0</v>
      </c>
      <c r="AW30" s="74">
        <f t="shared" si="31"/>
        <v>0</v>
      </c>
      <c r="AX30" s="74">
        <f>COUNTIF(AX10:AX20,5)</f>
        <v>0</v>
      </c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149"/>
      <c r="BJ30" s="153"/>
      <c r="BK30" s="224" t="s">
        <v>57</v>
      </c>
      <c r="BL30" s="224"/>
      <c r="BM30" s="225"/>
    </row>
    <row r="31" spans="1:65" ht="13.5" thickBot="1">
      <c r="A31" s="189" t="s">
        <v>6</v>
      </c>
      <c r="B31" s="231"/>
      <c r="C31" s="74">
        <f>COUNTIF(C10:C20,4)</f>
        <v>0</v>
      </c>
      <c r="D31" s="74">
        <f t="shared" ref="D31:AX31" si="32">COUNTIF(D10:D20,4)</f>
        <v>0</v>
      </c>
      <c r="E31" s="74">
        <f t="shared" si="32"/>
        <v>0</v>
      </c>
      <c r="F31" s="74">
        <f t="shared" si="32"/>
        <v>0</v>
      </c>
      <c r="G31" s="74">
        <f t="shared" si="32"/>
        <v>0</v>
      </c>
      <c r="H31" s="74">
        <f t="shared" si="32"/>
        <v>0</v>
      </c>
      <c r="I31" s="74">
        <f t="shared" si="32"/>
        <v>0</v>
      </c>
      <c r="J31" s="74">
        <f t="shared" si="32"/>
        <v>0</v>
      </c>
      <c r="K31" s="74">
        <f t="shared" si="32"/>
        <v>0</v>
      </c>
      <c r="L31" s="74">
        <f t="shared" si="32"/>
        <v>0</v>
      </c>
      <c r="M31" s="74">
        <f t="shared" si="32"/>
        <v>0</v>
      </c>
      <c r="N31" s="74">
        <f t="shared" si="32"/>
        <v>0</v>
      </c>
      <c r="O31" s="74">
        <f t="shared" si="32"/>
        <v>0</v>
      </c>
      <c r="P31" s="74">
        <f t="shared" si="32"/>
        <v>0</v>
      </c>
      <c r="Q31" s="74">
        <f t="shared" si="32"/>
        <v>0</v>
      </c>
      <c r="R31" s="74">
        <f t="shared" si="32"/>
        <v>0</v>
      </c>
      <c r="S31" s="74">
        <f t="shared" si="32"/>
        <v>0</v>
      </c>
      <c r="T31" s="74">
        <f t="shared" si="32"/>
        <v>0</v>
      </c>
      <c r="U31" s="74">
        <f t="shared" si="32"/>
        <v>0</v>
      </c>
      <c r="V31" s="74">
        <f t="shared" si="32"/>
        <v>0</v>
      </c>
      <c r="W31" s="74">
        <f t="shared" si="32"/>
        <v>0</v>
      </c>
      <c r="X31" s="74">
        <f t="shared" si="32"/>
        <v>0</v>
      </c>
      <c r="Y31" s="74">
        <f t="shared" si="32"/>
        <v>0</v>
      </c>
      <c r="Z31" s="74">
        <f t="shared" si="32"/>
        <v>0</v>
      </c>
      <c r="AA31" s="74">
        <f t="shared" si="32"/>
        <v>0</v>
      </c>
      <c r="AB31" s="74">
        <f t="shared" si="32"/>
        <v>0</v>
      </c>
      <c r="AC31" s="74">
        <f t="shared" si="32"/>
        <v>0</v>
      </c>
      <c r="AD31" s="74">
        <f t="shared" si="32"/>
        <v>0</v>
      </c>
      <c r="AE31" s="74">
        <f t="shared" si="32"/>
        <v>0</v>
      </c>
      <c r="AF31" s="74">
        <f t="shared" si="32"/>
        <v>0</v>
      </c>
      <c r="AG31" s="74">
        <f t="shared" si="32"/>
        <v>0</v>
      </c>
      <c r="AH31" s="74">
        <f t="shared" si="32"/>
        <v>0</v>
      </c>
      <c r="AI31" s="74">
        <f t="shared" si="32"/>
        <v>0</v>
      </c>
      <c r="AJ31" s="74">
        <f t="shared" si="32"/>
        <v>0</v>
      </c>
      <c r="AK31" s="74">
        <f t="shared" si="32"/>
        <v>0</v>
      </c>
      <c r="AL31" s="74">
        <f t="shared" si="32"/>
        <v>0</v>
      </c>
      <c r="AM31" s="74">
        <f t="shared" si="32"/>
        <v>0</v>
      </c>
      <c r="AN31" s="74">
        <f t="shared" si="32"/>
        <v>0</v>
      </c>
      <c r="AO31" s="74">
        <f t="shared" si="32"/>
        <v>0</v>
      </c>
      <c r="AP31" s="74">
        <f t="shared" si="32"/>
        <v>0</v>
      </c>
      <c r="AQ31" s="74">
        <f t="shared" si="32"/>
        <v>0</v>
      </c>
      <c r="AR31" s="74">
        <f t="shared" si="32"/>
        <v>0</v>
      </c>
      <c r="AS31" s="74">
        <f t="shared" si="32"/>
        <v>0</v>
      </c>
      <c r="AT31" s="74">
        <f t="shared" si="32"/>
        <v>0</v>
      </c>
      <c r="AU31" s="74">
        <f t="shared" si="32"/>
        <v>0</v>
      </c>
      <c r="AV31" s="74">
        <f t="shared" si="32"/>
        <v>0</v>
      </c>
      <c r="AW31" s="74">
        <f t="shared" si="32"/>
        <v>0</v>
      </c>
      <c r="AX31" s="74">
        <f t="shared" si="32"/>
        <v>0</v>
      </c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150"/>
      <c r="BJ31" s="150"/>
      <c r="BK31" s="151" t="e">
        <f>AVERAGE(BK10:BK20)</f>
        <v>#DIV/0!</v>
      </c>
      <c r="BL31" s="151" t="e">
        <f>AVERAGE(BL10:BL20)</f>
        <v>#DIV/0!</v>
      </c>
      <c r="BM31" s="152" t="e">
        <f>AVERAGE(BM10:BM20)</f>
        <v>#DIV/0!</v>
      </c>
    </row>
    <row r="32" spans="1:65" ht="13.5" thickBot="1">
      <c r="A32" s="191" t="s">
        <v>7</v>
      </c>
      <c r="B32" s="230"/>
      <c r="C32" s="74">
        <f>COUNTIF(C10:C20,3)</f>
        <v>0</v>
      </c>
      <c r="D32" s="74">
        <f t="shared" ref="D32:AX32" si="33">COUNTIF(D10:D20,3)</f>
        <v>0</v>
      </c>
      <c r="E32" s="74">
        <f t="shared" si="33"/>
        <v>0</v>
      </c>
      <c r="F32" s="74">
        <f t="shared" si="33"/>
        <v>0</v>
      </c>
      <c r="G32" s="74">
        <f t="shared" si="33"/>
        <v>0</v>
      </c>
      <c r="H32" s="74">
        <f t="shared" si="33"/>
        <v>0</v>
      </c>
      <c r="I32" s="74">
        <f t="shared" si="33"/>
        <v>0</v>
      </c>
      <c r="J32" s="74">
        <f t="shared" si="33"/>
        <v>0</v>
      </c>
      <c r="K32" s="74">
        <f t="shared" si="33"/>
        <v>0</v>
      </c>
      <c r="L32" s="74">
        <f t="shared" si="33"/>
        <v>0</v>
      </c>
      <c r="M32" s="74">
        <f t="shared" si="33"/>
        <v>0</v>
      </c>
      <c r="N32" s="74">
        <f t="shared" si="33"/>
        <v>0</v>
      </c>
      <c r="O32" s="74">
        <f t="shared" si="33"/>
        <v>0</v>
      </c>
      <c r="P32" s="74">
        <f t="shared" si="33"/>
        <v>0</v>
      </c>
      <c r="Q32" s="74">
        <f t="shared" si="33"/>
        <v>0</v>
      </c>
      <c r="R32" s="74">
        <f t="shared" si="33"/>
        <v>0</v>
      </c>
      <c r="S32" s="74">
        <f t="shared" si="33"/>
        <v>0</v>
      </c>
      <c r="T32" s="74">
        <f t="shared" si="33"/>
        <v>0</v>
      </c>
      <c r="U32" s="74">
        <f t="shared" si="33"/>
        <v>0</v>
      </c>
      <c r="V32" s="74">
        <f t="shared" si="33"/>
        <v>0</v>
      </c>
      <c r="W32" s="74">
        <f t="shared" si="33"/>
        <v>0</v>
      </c>
      <c r="X32" s="74">
        <f t="shared" si="33"/>
        <v>0</v>
      </c>
      <c r="Y32" s="74">
        <f t="shared" si="33"/>
        <v>0</v>
      </c>
      <c r="Z32" s="74">
        <f t="shared" si="33"/>
        <v>0</v>
      </c>
      <c r="AA32" s="74">
        <f t="shared" si="33"/>
        <v>0</v>
      </c>
      <c r="AB32" s="74">
        <f t="shared" si="33"/>
        <v>0</v>
      </c>
      <c r="AC32" s="74">
        <f t="shared" si="33"/>
        <v>0</v>
      </c>
      <c r="AD32" s="74">
        <f t="shared" si="33"/>
        <v>0</v>
      </c>
      <c r="AE32" s="74">
        <f t="shared" si="33"/>
        <v>0</v>
      </c>
      <c r="AF32" s="74">
        <f t="shared" si="33"/>
        <v>0</v>
      </c>
      <c r="AG32" s="74">
        <f t="shared" si="33"/>
        <v>0</v>
      </c>
      <c r="AH32" s="74">
        <f t="shared" si="33"/>
        <v>0</v>
      </c>
      <c r="AI32" s="74">
        <f t="shared" si="33"/>
        <v>0</v>
      </c>
      <c r="AJ32" s="74">
        <f t="shared" si="33"/>
        <v>0</v>
      </c>
      <c r="AK32" s="74">
        <f t="shared" si="33"/>
        <v>0</v>
      </c>
      <c r="AL32" s="74">
        <f t="shared" si="33"/>
        <v>0</v>
      </c>
      <c r="AM32" s="74">
        <f t="shared" si="33"/>
        <v>0</v>
      </c>
      <c r="AN32" s="74">
        <f t="shared" si="33"/>
        <v>0</v>
      </c>
      <c r="AO32" s="74">
        <f t="shared" si="33"/>
        <v>0</v>
      </c>
      <c r="AP32" s="74">
        <f t="shared" si="33"/>
        <v>0</v>
      </c>
      <c r="AQ32" s="74">
        <f t="shared" si="33"/>
        <v>0</v>
      </c>
      <c r="AR32" s="74">
        <f t="shared" si="33"/>
        <v>0</v>
      </c>
      <c r="AS32" s="74">
        <f t="shared" si="33"/>
        <v>0</v>
      </c>
      <c r="AT32" s="74">
        <f t="shared" si="33"/>
        <v>0</v>
      </c>
      <c r="AU32" s="74">
        <f t="shared" si="33"/>
        <v>0</v>
      </c>
      <c r="AV32" s="74">
        <f t="shared" si="33"/>
        <v>0</v>
      </c>
      <c r="AW32" s="74">
        <f t="shared" si="33"/>
        <v>0</v>
      </c>
      <c r="AX32" s="74">
        <f t="shared" si="33"/>
        <v>0</v>
      </c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</row>
    <row r="33" spans="1:65" ht="13.5" thickBot="1">
      <c r="A33" s="179" t="s">
        <v>8</v>
      </c>
      <c r="B33" s="229"/>
      <c r="C33" s="74">
        <f>COUNTIF(C10:C20,2)</f>
        <v>0</v>
      </c>
      <c r="D33" s="74">
        <f t="shared" ref="D33:AX33" si="34">COUNTIF(D10:D20,2)</f>
        <v>0</v>
      </c>
      <c r="E33" s="74">
        <f t="shared" si="34"/>
        <v>0</v>
      </c>
      <c r="F33" s="74">
        <f t="shared" si="34"/>
        <v>0</v>
      </c>
      <c r="G33" s="74">
        <f t="shared" si="34"/>
        <v>0</v>
      </c>
      <c r="H33" s="74">
        <f t="shared" si="34"/>
        <v>0</v>
      </c>
      <c r="I33" s="74">
        <f t="shared" si="34"/>
        <v>0</v>
      </c>
      <c r="J33" s="74">
        <f t="shared" si="34"/>
        <v>0</v>
      </c>
      <c r="K33" s="74">
        <f t="shared" si="34"/>
        <v>0</v>
      </c>
      <c r="L33" s="74">
        <f t="shared" si="34"/>
        <v>0</v>
      </c>
      <c r="M33" s="74">
        <f t="shared" si="34"/>
        <v>0</v>
      </c>
      <c r="N33" s="74">
        <f t="shared" si="34"/>
        <v>0</v>
      </c>
      <c r="O33" s="74">
        <f t="shared" si="34"/>
        <v>0</v>
      </c>
      <c r="P33" s="74">
        <f t="shared" si="34"/>
        <v>0</v>
      </c>
      <c r="Q33" s="74">
        <f t="shared" si="34"/>
        <v>0</v>
      </c>
      <c r="R33" s="74">
        <f t="shared" si="34"/>
        <v>0</v>
      </c>
      <c r="S33" s="74">
        <f t="shared" si="34"/>
        <v>0</v>
      </c>
      <c r="T33" s="74">
        <f t="shared" si="34"/>
        <v>0</v>
      </c>
      <c r="U33" s="74">
        <f t="shared" si="34"/>
        <v>0</v>
      </c>
      <c r="V33" s="74">
        <f t="shared" si="34"/>
        <v>0</v>
      </c>
      <c r="W33" s="74">
        <f t="shared" si="34"/>
        <v>0</v>
      </c>
      <c r="X33" s="74">
        <f t="shared" si="34"/>
        <v>0</v>
      </c>
      <c r="Y33" s="74">
        <f t="shared" si="34"/>
        <v>0</v>
      </c>
      <c r="Z33" s="74">
        <f t="shared" si="34"/>
        <v>0</v>
      </c>
      <c r="AA33" s="74">
        <f t="shared" si="34"/>
        <v>0</v>
      </c>
      <c r="AB33" s="74">
        <f t="shared" si="34"/>
        <v>0</v>
      </c>
      <c r="AC33" s="74">
        <f t="shared" si="34"/>
        <v>0</v>
      </c>
      <c r="AD33" s="74">
        <f t="shared" si="34"/>
        <v>0</v>
      </c>
      <c r="AE33" s="74">
        <f t="shared" si="34"/>
        <v>0</v>
      </c>
      <c r="AF33" s="74">
        <f t="shared" si="34"/>
        <v>0</v>
      </c>
      <c r="AG33" s="74">
        <f t="shared" si="34"/>
        <v>0</v>
      </c>
      <c r="AH33" s="74">
        <f t="shared" si="34"/>
        <v>0</v>
      </c>
      <c r="AI33" s="74">
        <f t="shared" si="34"/>
        <v>0</v>
      </c>
      <c r="AJ33" s="74">
        <f t="shared" si="34"/>
        <v>0</v>
      </c>
      <c r="AK33" s="74">
        <f t="shared" si="34"/>
        <v>0</v>
      </c>
      <c r="AL33" s="74">
        <f t="shared" si="34"/>
        <v>0</v>
      </c>
      <c r="AM33" s="74">
        <f t="shared" si="34"/>
        <v>0</v>
      </c>
      <c r="AN33" s="74">
        <f t="shared" si="34"/>
        <v>0</v>
      </c>
      <c r="AO33" s="74">
        <f t="shared" si="34"/>
        <v>0</v>
      </c>
      <c r="AP33" s="74">
        <f t="shared" si="34"/>
        <v>0</v>
      </c>
      <c r="AQ33" s="74">
        <f t="shared" si="34"/>
        <v>0</v>
      </c>
      <c r="AR33" s="74">
        <f t="shared" si="34"/>
        <v>0</v>
      </c>
      <c r="AS33" s="74">
        <f t="shared" si="34"/>
        <v>0</v>
      </c>
      <c r="AT33" s="74">
        <f t="shared" si="34"/>
        <v>0</v>
      </c>
      <c r="AU33" s="74">
        <f t="shared" si="34"/>
        <v>0</v>
      </c>
      <c r="AV33" s="74">
        <f t="shared" si="34"/>
        <v>0</v>
      </c>
      <c r="AW33" s="74">
        <f t="shared" si="34"/>
        <v>0</v>
      </c>
      <c r="AX33" s="74">
        <f t="shared" si="34"/>
        <v>0</v>
      </c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</row>
    <row r="34" spans="1:65" ht="13.5" thickBot="1">
      <c r="A34" s="193" t="s">
        <v>9</v>
      </c>
      <c r="B34" s="228"/>
      <c r="C34" s="75" t="e">
        <f>ROUNDUP((C30*1+C31*0.64+C32*0.36+C33*0.14)/D6*100,0)</f>
        <v>#DIV/0!</v>
      </c>
      <c r="D34" s="75" t="e">
        <f>ROUNDUP((D30*1+D31*0.64+D32*0.36+D33*0.14)/F6*100,0)</f>
        <v>#DIV/0!</v>
      </c>
      <c r="E34" s="75" t="e">
        <f>ROUNDUP((E30*1+E31*0.64+E32*0.36+E33*0.14)/H6*100,0)</f>
        <v>#DIV/0!</v>
      </c>
      <c r="F34" s="75" t="e">
        <f>ROUNDUP((F30*1+F31*0.64+F32*0.36+F33*0.14)/D6*100,0)</f>
        <v>#DIV/0!</v>
      </c>
      <c r="G34" s="75" t="e">
        <f>ROUNDUP((G30*1+G31*0.64+G32*0.36+G33*0.14)/F6*100,0)</f>
        <v>#DIV/0!</v>
      </c>
      <c r="H34" s="75" t="e">
        <f>ROUNDUP((H30*1+H31*0.64+H32*0.36+H33*0.14)/H6*100,0)</f>
        <v>#DIV/0!</v>
      </c>
      <c r="I34" s="75" t="e">
        <f>ROUNDUP((I30*1+I31*0.64+I32*0.36+I33*0.14)/D6*100,0)</f>
        <v>#DIV/0!</v>
      </c>
      <c r="J34" s="75" t="e">
        <f>ROUNDUP((J30*1+J31*0.64+J32*0.36+J33*0.14)/F6*100,0)</f>
        <v>#DIV/0!</v>
      </c>
      <c r="K34" s="75" t="e">
        <f>ROUNDUP((K30*1+K31*0.64+K32*0.36+K33*0.14)/H6*100,0)</f>
        <v>#DIV/0!</v>
      </c>
      <c r="L34" s="75" t="e">
        <f>ROUNDUP((L30*1+L31*0.64+L32*0.36+L33*0.14)/D6*100,0)</f>
        <v>#DIV/0!</v>
      </c>
      <c r="M34" s="75" t="e">
        <f>ROUNDUP((M30*1+M31*0.64+M32*0.36+M33*0.14)/F6*100,0)</f>
        <v>#DIV/0!</v>
      </c>
      <c r="N34" s="75" t="e">
        <f>ROUNDUP((N30*1+N31*0.64+N32*0.36+N33*0.14)/H6*100,0)</f>
        <v>#DIV/0!</v>
      </c>
      <c r="O34" s="75" t="e">
        <f>ROUNDUP((O30*1+O31*0.64+O32*0.36+O33*0.14)/D6*100,0)</f>
        <v>#DIV/0!</v>
      </c>
      <c r="P34" s="75" t="e">
        <f>ROUNDUP((P30*1+P31*0.64+P32*0.36+P33*0.14)/F6*100,0)</f>
        <v>#DIV/0!</v>
      </c>
      <c r="Q34" s="75" t="e">
        <f>ROUNDUP((Q30*1+Q31*0.64+Q32*0.36+Q33*0.14)/H6*100,0)</f>
        <v>#DIV/0!</v>
      </c>
      <c r="R34" s="75" t="e">
        <f>ROUNDUP((R30*1+R31*0.64+R32*0.36+R33*0.14)/D6*100,0)</f>
        <v>#DIV/0!</v>
      </c>
      <c r="S34" s="75" t="e">
        <f>ROUNDUP((S30*1+S31*0.64+S32*0.36+S33*0.14)/F6*100,0)</f>
        <v>#DIV/0!</v>
      </c>
      <c r="T34" s="75" t="e">
        <f>ROUNDUP((T30*1+T31*0.64+T32*0.36+T33*0.14)/H6*100,0)</f>
        <v>#DIV/0!</v>
      </c>
      <c r="U34" s="75" t="e">
        <f>ROUNDUP((U30*1+U31*0.64+U32*0.36+U33*0.14)/D6*100,0)</f>
        <v>#DIV/0!</v>
      </c>
      <c r="V34" s="75" t="e">
        <f>ROUNDUP((V30*1+V31*0.64+V32*0.36+V33*0.14)/F6*100,0)</f>
        <v>#DIV/0!</v>
      </c>
      <c r="W34" s="75" t="e">
        <f>ROUNDUP((W30*1+W31*0.64+W32*0.36+W33*0.14)/H6*100,0)</f>
        <v>#DIV/0!</v>
      </c>
      <c r="X34" s="75" t="e">
        <f>ROUNDUP((X30*1+X31*0.64+X32*0.36+X33*0.14)/D6*100,0)</f>
        <v>#DIV/0!</v>
      </c>
      <c r="Y34" s="75" t="e">
        <f>ROUNDUP((Y30*1+Y31*0.64+Y32*0.36+Y33*0.14)/F6*100,0)</f>
        <v>#DIV/0!</v>
      </c>
      <c r="Z34" s="75" t="e">
        <f>ROUNDUP((Z30*1+Z31*0.64+Z32*0.36+Z33*0.14)/H6*100,0)</f>
        <v>#DIV/0!</v>
      </c>
      <c r="AA34" s="75" t="e">
        <f>ROUNDUP((AA30*1+AA31*0.64+AA32*0.36+AA33*0.14)/D6*100,0)</f>
        <v>#DIV/0!</v>
      </c>
      <c r="AB34" s="75" t="e">
        <f>ROUNDUP((AB30*1+AB31*0.64+AB32*0.36+AB33*0.14)/F6*100,0)</f>
        <v>#DIV/0!</v>
      </c>
      <c r="AC34" s="75" t="e">
        <f>ROUNDUP((AC30*1+AC31*0.64+AC32*0.36+AC33*0.14)/H6*100,0)</f>
        <v>#DIV/0!</v>
      </c>
      <c r="AD34" s="75" t="e">
        <f>ROUNDUP((AD30*1+AD31*0.64+AD32*0.36+AD33*0.14)/D6*100,0)</f>
        <v>#DIV/0!</v>
      </c>
      <c r="AE34" s="75" t="e">
        <f>ROUNDUP((AE30*1+AE31*0.64+AE32*0.36+AE33*0.14)/F6*100,0)</f>
        <v>#DIV/0!</v>
      </c>
      <c r="AF34" s="75" t="e">
        <f>ROUNDUP((AF30*1+AF31*0.64+AF32*0.36+AF33*0.14)/H6*100,0)</f>
        <v>#DIV/0!</v>
      </c>
      <c r="AG34" s="75" t="e">
        <f>ROUNDUP((AG30*1+AG31*0.64+AG32*0.36+AG33*0.14)/D6*100,0)</f>
        <v>#DIV/0!</v>
      </c>
      <c r="AH34" s="75" t="e">
        <f>ROUNDUP((AH30*1+AH31*0.64+AH32*0.36+AH33*0.14)/F6*100,0)</f>
        <v>#DIV/0!</v>
      </c>
      <c r="AI34" s="75" t="e">
        <f>ROUNDUP((AI30*1+AI31*0.64+AI32*0.36+AI33*0.14)/H6*100,0)</f>
        <v>#DIV/0!</v>
      </c>
      <c r="AJ34" s="75" t="e">
        <f>ROUNDUP((AJ30*1+AJ31*0.64+AJ32*0.36+AJ33*0.14)/D6*100,0)</f>
        <v>#DIV/0!</v>
      </c>
      <c r="AK34" s="75" t="e">
        <f>ROUNDUP((AK30*1+AK31*0.64+AK32*0.36+AK33*0.14)/F6*100,0)</f>
        <v>#DIV/0!</v>
      </c>
      <c r="AL34" s="75" t="e">
        <f>ROUNDUP((AL30*1+AL31*0.64+AL32*0.36+AL33*0.14)/H6*100,0)</f>
        <v>#DIV/0!</v>
      </c>
      <c r="AM34" s="75" t="e">
        <f>ROUNDUP((AM30*1+AM31*0.64+AM32*0.36+AM33*0.14)/D6*100,0)</f>
        <v>#DIV/0!</v>
      </c>
      <c r="AN34" s="75" t="e">
        <f>ROUNDUP((AN30*1+AN31*0.64+AN32*0.36+AN33*0.14)/F6*100,0)</f>
        <v>#DIV/0!</v>
      </c>
      <c r="AO34" s="75" t="e">
        <f>ROUNDUP((AO30*1+AO31*0.64+AO32*0.36+AO33*0.14)/H6*100,0)</f>
        <v>#DIV/0!</v>
      </c>
      <c r="AP34" s="75" t="e">
        <f>ROUNDUP((AP30*1+AP31*0.64+AP32*0.36+AP33*0.14)/D6*100,0)</f>
        <v>#DIV/0!</v>
      </c>
      <c r="AQ34" s="75" t="e">
        <f>ROUNDUP((AQ30*1+AQ31*0.64+AQ32*0.36+AQ33*0.14)/F6*100,0)</f>
        <v>#DIV/0!</v>
      </c>
      <c r="AR34" s="75" t="e">
        <f>ROUNDUP((AR30*1+AR31*0.64+AR32*0.36+AR33*0.14)/H6*100,0)</f>
        <v>#DIV/0!</v>
      </c>
      <c r="AS34" s="75" t="e">
        <f>ROUNDUP((AS30*1+AS31*0.64+AS32*0.36+AS33*0.14)/D6*100,0)</f>
        <v>#DIV/0!</v>
      </c>
      <c r="AT34" s="75" t="e">
        <f>ROUNDUP((AT30*1+AT31*0.64+AT32*0.36+AT33*0.14)/F6*100,0)</f>
        <v>#DIV/0!</v>
      </c>
      <c r="AU34" s="75" t="e">
        <f>ROUNDUP((AU30*1+AU31*0.64+AU32*0.36+AU33*0.14)/H6*100,0)</f>
        <v>#DIV/0!</v>
      </c>
      <c r="AV34" s="75" t="e">
        <f>ROUNDUP((AV30*1+AV31*0.64+AV32*0.36+AV33*0.14)/D6*100,0)</f>
        <v>#DIV/0!</v>
      </c>
      <c r="AW34" s="75" t="e">
        <f>ROUNDUP((AW30*1+AW31*0.64+AW32*0.36+AW33*0.14)/F6*100,0)</f>
        <v>#DIV/0!</v>
      </c>
      <c r="AX34" s="75" t="e">
        <f>ROUNDUP((AX30*1+AX31*0.64+AX32*0.36+AX33*0.14)/H6*100,0)</f>
        <v>#DIV/0!</v>
      </c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</row>
    <row r="35" spans="1:65" ht="13.5" thickBot="1">
      <c r="A35" s="133"/>
      <c r="B35" s="13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</row>
    <row r="36" spans="1:65" ht="13.5" thickBot="1">
      <c r="A36" s="193" t="s">
        <v>65</v>
      </c>
      <c r="B36" s="228"/>
      <c r="C36" s="76" t="e">
        <f>(C30+C31)/$D$6*100</f>
        <v>#DIV/0!</v>
      </c>
      <c r="D36" s="76" t="e">
        <f>(D30+D31)/$F$6*100</f>
        <v>#DIV/0!</v>
      </c>
      <c r="E36" s="76" t="e">
        <f>(E30+E31)/$H$6*100</f>
        <v>#DIV/0!</v>
      </c>
      <c r="F36" s="76" t="e">
        <f t="shared" ref="F36" si="35">(F30+F31)/$D$6*100</f>
        <v>#DIV/0!</v>
      </c>
      <c r="G36" s="76" t="e">
        <f t="shared" ref="G36" si="36">(G30+G31)/$F$6*100</f>
        <v>#DIV/0!</v>
      </c>
      <c r="H36" s="76" t="e">
        <f t="shared" ref="H36" si="37">(H30+H31)/$H$6*100</f>
        <v>#DIV/0!</v>
      </c>
      <c r="I36" s="76" t="e">
        <f t="shared" ref="I36" si="38">(I30+I31)/$D$6*100</f>
        <v>#DIV/0!</v>
      </c>
      <c r="J36" s="76" t="e">
        <f t="shared" ref="J36" si="39">(J30+J31)/$F$6*100</f>
        <v>#DIV/0!</v>
      </c>
      <c r="K36" s="76" t="e">
        <f t="shared" ref="K36" si="40">(K30+K31)/$H$6*100</f>
        <v>#DIV/0!</v>
      </c>
      <c r="L36" s="76" t="e">
        <f t="shared" ref="L36" si="41">(L30+L31)/$D$6*100</f>
        <v>#DIV/0!</v>
      </c>
      <c r="M36" s="76" t="e">
        <f t="shared" ref="M36" si="42">(M30+M31)/$F$6*100</f>
        <v>#DIV/0!</v>
      </c>
      <c r="N36" s="76" t="e">
        <f t="shared" ref="N36" si="43">(N30+N31)/$H$6*100</f>
        <v>#DIV/0!</v>
      </c>
      <c r="O36" s="76" t="e">
        <f t="shared" ref="O36" si="44">(O30+O31)/$D$6*100</f>
        <v>#DIV/0!</v>
      </c>
      <c r="P36" s="76" t="e">
        <f t="shared" ref="P36" si="45">(P30+P31)/$F$6*100</f>
        <v>#DIV/0!</v>
      </c>
      <c r="Q36" s="76" t="e">
        <f t="shared" ref="Q36" si="46">(Q30+Q31)/$H$6*100</f>
        <v>#DIV/0!</v>
      </c>
      <c r="R36" s="76" t="e">
        <f t="shared" ref="R36" si="47">(R30+R31)/$D$6*100</f>
        <v>#DIV/0!</v>
      </c>
      <c r="S36" s="76" t="e">
        <f t="shared" ref="S36" si="48">(S30+S31)/$F$6*100</f>
        <v>#DIV/0!</v>
      </c>
      <c r="T36" s="76" t="e">
        <f t="shared" ref="T36" si="49">(T30+T31)/$H$6*100</f>
        <v>#DIV/0!</v>
      </c>
      <c r="U36" s="76" t="e">
        <f t="shared" ref="U36" si="50">(U30+U31)/$D$6*100</f>
        <v>#DIV/0!</v>
      </c>
      <c r="V36" s="76" t="e">
        <f t="shared" ref="V36" si="51">(V30+V31)/$F$6*100</f>
        <v>#DIV/0!</v>
      </c>
      <c r="W36" s="76" t="e">
        <f t="shared" ref="W36" si="52">(W30+W31)/$H$6*100</f>
        <v>#DIV/0!</v>
      </c>
      <c r="X36" s="76" t="e">
        <f t="shared" ref="X36" si="53">(X30+X31)/$D$6*100</f>
        <v>#DIV/0!</v>
      </c>
      <c r="Y36" s="76" t="e">
        <f t="shared" ref="Y36" si="54">(Y30+Y31)/$F$6*100</f>
        <v>#DIV/0!</v>
      </c>
      <c r="Z36" s="76" t="e">
        <f t="shared" ref="Z36" si="55">(Z30+Z31)/$H$6*100</f>
        <v>#DIV/0!</v>
      </c>
      <c r="AA36" s="76" t="e">
        <f t="shared" ref="AA36" si="56">(AA30+AA31)/$D$6*100</f>
        <v>#DIV/0!</v>
      </c>
      <c r="AB36" s="76" t="e">
        <f t="shared" ref="AB36" si="57">(AB30+AB31)/$F$6*100</f>
        <v>#DIV/0!</v>
      </c>
      <c r="AC36" s="76" t="e">
        <f t="shared" ref="AC36" si="58">(AC30+AC31)/$H$6*100</f>
        <v>#DIV/0!</v>
      </c>
      <c r="AD36" s="76" t="e">
        <f t="shared" ref="AD36" si="59">(AD30+AD31)/$D$6*100</f>
        <v>#DIV/0!</v>
      </c>
      <c r="AE36" s="76" t="e">
        <f t="shared" ref="AE36" si="60">(AE30+AE31)/$F$6*100</f>
        <v>#DIV/0!</v>
      </c>
      <c r="AF36" s="76" t="e">
        <f t="shared" ref="AF36" si="61">(AF30+AF31)/$H$6*100</f>
        <v>#DIV/0!</v>
      </c>
      <c r="AG36" s="76" t="e">
        <f t="shared" ref="AG36" si="62">(AG30+AG31)/$D$6*100</f>
        <v>#DIV/0!</v>
      </c>
      <c r="AH36" s="76" t="e">
        <f t="shared" ref="AH36" si="63">(AH30+AH31)/$F$6*100</f>
        <v>#DIV/0!</v>
      </c>
      <c r="AI36" s="76" t="e">
        <f t="shared" ref="AI36" si="64">(AI30+AI31)/$H$6*100</f>
        <v>#DIV/0!</v>
      </c>
      <c r="AJ36" s="76" t="e">
        <f t="shared" ref="AJ36" si="65">(AJ30+AJ31)/$D$6*100</f>
        <v>#DIV/0!</v>
      </c>
      <c r="AK36" s="76" t="e">
        <f t="shared" ref="AK36" si="66">(AK30+AK31)/$F$6*100</f>
        <v>#DIV/0!</v>
      </c>
      <c r="AL36" s="76" t="e">
        <f t="shared" ref="AL36" si="67">(AL30+AL31)/$H$6*100</f>
        <v>#DIV/0!</v>
      </c>
      <c r="AM36" s="76" t="e">
        <f t="shared" ref="AM36" si="68">(AM30+AM31)/$D$6*100</f>
        <v>#DIV/0!</v>
      </c>
      <c r="AN36" s="76" t="e">
        <f t="shared" ref="AN36" si="69">(AN30+AN31)/$F$6*100</f>
        <v>#DIV/0!</v>
      </c>
      <c r="AO36" s="76" t="e">
        <f t="shared" ref="AO36" si="70">(AO30+AO31)/$H$6*100</f>
        <v>#DIV/0!</v>
      </c>
      <c r="AP36" s="76" t="e">
        <f t="shared" ref="AP36" si="71">(AP30+AP31)/$D$6*100</f>
        <v>#DIV/0!</v>
      </c>
      <c r="AQ36" s="76" t="e">
        <f t="shared" ref="AQ36" si="72">(AQ30+AQ31)/$F$6*100</f>
        <v>#DIV/0!</v>
      </c>
      <c r="AR36" s="76" t="e">
        <f t="shared" ref="AR36" si="73">(AR30+AR31)/$H$6*100</f>
        <v>#DIV/0!</v>
      </c>
      <c r="AS36" s="76" t="e">
        <f t="shared" ref="AS36" si="74">(AS30+AS31)/$D$6*100</f>
        <v>#DIV/0!</v>
      </c>
      <c r="AT36" s="76" t="e">
        <f t="shared" ref="AT36" si="75">(AT30+AT31)/$F$6*100</f>
        <v>#DIV/0!</v>
      </c>
      <c r="AU36" s="76" t="e">
        <f t="shared" ref="AU36" si="76">(AU30+AU31)/$H$6*100</f>
        <v>#DIV/0!</v>
      </c>
      <c r="AV36" s="76" t="e">
        <f t="shared" ref="AV36" si="77">(AV30+AV31)/$D$6*100</f>
        <v>#DIV/0!</v>
      </c>
      <c r="AW36" s="76" t="e">
        <f t="shared" ref="AW36" si="78">(AW30+AW31)/$F$6*100</f>
        <v>#DIV/0!</v>
      </c>
      <c r="AX36" s="76" t="e">
        <f>(AX30+AX31)/$D$6*100</f>
        <v>#DIV/0!</v>
      </c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</row>
    <row r="37" spans="1:65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</row>
    <row r="38" spans="1:65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145</v>
      </c>
      <c r="S38" s="199"/>
      <c r="T38" s="205" t="s">
        <v>146</v>
      </c>
      <c r="U38" s="199"/>
      <c r="V38" s="199" t="s">
        <v>54</v>
      </c>
      <c r="W38" s="19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</row>
    <row r="39" spans="1:65" ht="13.5" thickBot="1">
      <c r="A39" s="6"/>
      <c r="B39" s="43" t="s">
        <v>147</v>
      </c>
      <c r="C39" s="72" t="e">
        <f>(C34+F34+I34+L34+O34+R34+U34+X34+AA34+AD34+AG34+AJ34+AM34+AP34+AS34+AV34)/S3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SUM(C30+F30+I30+L30+O30+R30+U30+X30+AA30+AD30+AG30+AJ30+AM30+AP30+AS30+AV30)</f>
        <v>0</v>
      </c>
      <c r="S39" s="204"/>
      <c r="T39" s="204">
        <f>SUM(D30+G30+J30+M30+P30+S30+V30+Y30+AB30+AE30+AH30+AK30+AN30+AQ30+AT30+AW30)</f>
        <v>0</v>
      </c>
      <c r="U39" s="204"/>
      <c r="V39" s="204">
        <f>SUM(E30+H30+K30+N30+Q30+T30+W30+Z30+AC30+AF30+AI30+AL30+AO30+AR30+AU30+AX30)</f>
        <v>0</v>
      </c>
      <c r="W39" s="204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</row>
    <row r="40" spans="1:65" ht="13.5" thickBot="1">
      <c r="A40" s="6"/>
      <c r="B40" s="43" t="s">
        <v>148</v>
      </c>
      <c r="C40" s="72" t="e">
        <f>(D34+G34+J34+M34+P34+S34+V34+Y34+AB34+AE34+AH34+AK34+AN34+AQ34+AT34+AW34)/U3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>SUM(C31+F31+I31+L31+O31+R31+U31+X31+AA31+AD31+AG31+AJ31+AM31+AP31+AS31+AV31)</f>
        <v>0</v>
      </c>
      <c r="S40" s="204"/>
      <c r="T40" s="204">
        <f>SUM(D31+G31+J31+M31+P31+S31+V31+Y31+AB31+AE31+AH31+AK31+AN31+AQ31+AT31+AW31)</f>
        <v>0</v>
      </c>
      <c r="U40" s="204"/>
      <c r="V40" s="204">
        <f>SUM(E31+H31+K31+N31+Q31+T31+W31+Z31+AC31+AF31+AI31+AL31+AO31+AR31+AU31+AX31)</f>
        <v>0</v>
      </c>
      <c r="W40" s="204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</row>
    <row r="41" spans="1:65" ht="13.5" thickBot="1">
      <c r="A41" s="6"/>
      <c r="B41" s="45" t="s">
        <v>48</v>
      </c>
      <c r="C41" s="72" t="e">
        <f>(E34+H34+K34+N34+Q34+T34+W34+Z34+AC34+AF34+AI34+AL34+AO34+AR34+AU34+AX34)/W3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>SUM(C32+F32+I32+L32+O32+R32+U32+X32+AA32+AD32+AG32+AJ32+AM32+AP32+AS32+AV32)</f>
        <v>0</v>
      </c>
      <c r="S41" s="204"/>
      <c r="T41" s="204">
        <f>SUM(D32+G32+J32+M32+P32+S32+V32+Y32+AB32+AE32+AH32+AK32+AN32+AQ32+AT32+AW32)</f>
        <v>0</v>
      </c>
      <c r="U41" s="204"/>
      <c r="V41" s="204">
        <f>SUM(E32+H32+K32+N32+Q32+T32+W32+Z32+AC32+AF32+AI32+AL32+AO32+AR32+AU32+AX32)</f>
        <v>0</v>
      </c>
      <c r="W41" s="204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</row>
    <row r="42" spans="1:65" ht="13.5" thickBot="1">
      <c r="A42" s="46"/>
      <c r="B42" s="47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SUM(C33+F33+I33+L33+O33+R33+U33+X33+AA33+AD33+AG33+AJ33+AM33+AP33+AS33+AV33)</f>
        <v>0</v>
      </c>
      <c r="S42" s="204"/>
      <c r="T42" s="204">
        <f>SUM(D33+G33+J33+M33+P33+S33+V33+Y33+AB33+AE33+AH33+AK33+AN33+AQ33+AT33+AW33)</f>
        <v>0</v>
      </c>
      <c r="U42" s="204"/>
      <c r="V42" s="204">
        <f>SUM(E33+H33+K33+N33+Q33+T33+W33+Z33+AC33+AF33+AI33+AL33+AO33+AR33+AU33+AX33)</f>
        <v>0</v>
      </c>
      <c r="W42" s="204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</row>
    <row r="43" spans="1:65" ht="13.5" thickBot="1">
      <c r="A43" s="206" t="s">
        <v>56</v>
      </c>
      <c r="B43" s="206"/>
      <c r="C43" s="46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</row>
    <row r="44" spans="1:65" ht="13.5" thickBot="1">
      <c r="A44" s="6"/>
      <c r="B44" s="43" t="s">
        <v>147</v>
      </c>
      <c r="C44" s="73" t="e">
        <f>ROUNDUP((R39*1+R40*0.64+R41*0.36+R42*0.14)/$D$6/$S$3*100,0)</f>
        <v>#DIV/0!</v>
      </c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</row>
    <row r="45" spans="1:65" ht="13.5" thickBot="1">
      <c r="A45" s="6"/>
      <c r="B45" s="43" t="s">
        <v>148</v>
      </c>
      <c r="C45" s="73" t="e">
        <f>ROUNDUP((T39*1+T40*0.64+T41*0.36+T42*0.14)/$F$6/$U$3*100,0)</f>
        <v>#DIV/0!</v>
      </c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</row>
    <row r="46" spans="1:65" ht="13.5" thickBot="1">
      <c r="A46" s="6"/>
      <c r="B46" s="45" t="s">
        <v>48</v>
      </c>
      <c r="C46" s="73" t="e">
        <f>ROUNDUP((V39*1+V40*0.64+V41*0.36+V42*0.14)/$H$6/$W$3*100,0)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0"/>
      <c r="BL46" s="7"/>
      <c r="BM46" s="7"/>
    </row>
    <row r="47" spans="1:65">
      <c r="A47" s="46"/>
      <c r="B47" s="47"/>
      <c r="C47" s="48"/>
      <c r="D47" s="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>
      <c r="A48" s="207" t="s">
        <v>59</v>
      </c>
      <c r="B48" s="207"/>
      <c r="C48" s="208"/>
      <c r="D48" s="208"/>
      <c r="E48" s="208"/>
      <c r="F48" s="208"/>
      <c r="G48" s="20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>
      <c r="A50" s="41" t="s">
        <v>62</v>
      </c>
      <c r="B50" s="3"/>
      <c r="C50" s="3"/>
      <c r="D50" s="132"/>
      <c r="E50" s="132"/>
      <c r="F50" s="132"/>
      <c r="G50" s="132"/>
      <c r="H50" s="132"/>
      <c r="I50" s="132"/>
      <c r="J50" s="13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>
      <c r="A52" s="41" t="s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>
      <c r="A54" t="s">
        <v>63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>
      <c r="A56" t="s">
        <v>64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</sheetData>
  <mergeCells count="83">
    <mergeCell ref="A1:AV1"/>
    <mergeCell ref="D2:E2"/>
    <mergeCell ref="F2:G2"/>
    <mergeCell ref="H2:I2"/>
    <mergeCell ref="S2:T2"/>
    <mergeCell ref="U2:V2"/>
    <mergeCell ref="W2:X2"/>
    <mergeCell ref="Y2:Z2"/>
    <mergeCell ref="U3:V3"/>
    <mergeCell ref="W3:X3"/>
    <mergeCell ref="Y3:Z3"/>
    <mergeCell ref="A4:C4"/>
    <mergeCell ref="D4:E4"/>
    <mergeCell ref="F4:G4"/>
    <mergeCell ref="H4:I4"/>
    <mergeCell ref="A3:C3"/>
    <mergeCell ref="D3:E3"/>
    <mergeCell ref="F3:G3"/>
    <mergeCell ref="H3:I3"/>
    <mergeCell ref="M3:R3"/>
    <mergeCell ref="S3:T3"/>
    <mergeCell ref="A5:C5"/>
    <mergeCell ref="D5:E5"/>
    <mergeCell ref="F5:G5"/>
    <mergeCell ref="H5:I5"/>
    <mergeCell ref="A6:C6"/>
    <mergeCell ref="D6:E6"/>
    <mergeCell ref="F6:G6"/>
    <mergeCell ref="H6:I6"/>
    <mergeCell ref="BK8:BM8"/>
    <mergeCell ref="A30:B30"/>
    <mergeCell ref="BK30:BM30"/>
    <mergeCell ref="AG8:AI8"/>
    <mergeCell ref="AJ8:AL8"/>
    <mergeCell ref="AM8:AO8"/>
    <mergeCell ref="AP8:AR8"/>
    <mergeCell ref="AS8:AU8"/>
    <mergeCell ref="AV8:AX8"/>
    <mergeCell ref="O8:Q8"/>
    <mergeCell ref="R8:T8"/>
    <mergeCell ref="U8:W8"/>
    <mergeCell ref="X8:Z8"/>
    <mergeCell ref="AA8:AC8"/>
    <mergeCell ref="AD8:AF8"/>
    <mergeCell ref="A8:A9"/>
    <mergeCell ref="A38:C38"/>
    <mergeCell ref="AY8:BA8"/>
    <mergeCell ref="BB8:BD8"/>
    <mergeCell ref="BE8:BG8"/>
    <mergeCell ref="BH8:BJ8"/>
    <mergeCell ref="B8:B9"/>
    <mergeCell ref="C8:E8"/>
    <mergeCell ref="F8:H8"/>
    <mergeCell ref="I8:K8"/>
    <mergeCell ref="L8:N8"/>
    <mergeCell ref="A31:B31"/>
    <mergeCell ref="A32:B32"/>
    <mergeCell ref="A33:B33"/>
    <mergeCell ref="A34:B34"/>
    <mergeCell ref="A36:B36"/>
    <mergeCell ref="E38:Q38"/>
    <mergeCell ref="R38:S38"/>
    <mergeCell ref="T38:U38"/>
    <mergeCell ref="V38:W38"/>
    <mergeCell ref="P39:Q39"/>
    <mergeCell ref="R39:S39"/>
    <mergeCell ref="T39:U39"/>
    <mergeCell ref="V39:W39"/>
    <mergeCell ref="V40:W40"/>
    <mergeCell ref="P41:Q41"/>
    <mergeCell ref="R41:S41"/>
    <mergeCell ref="T41:U41"/>
    <mergeCell ref="V41:W41"/>
    <mergeCell ref="A48:B48"/>
    <mergeCell ref="C48:G48"/>
    <mergeCell ref="P40:Q40"/>
    <mergeCell ref="R40:S40"/>
    <mergeCell ref="T40:U40"/>
    <mergeCell ref="P42:Q42"/>
    <mergeCell ref="R42:S42"/>
    <mergeCell ref="T42:U42"/>
    <mergeCell ref="V42:W42"/>
    <mergeCell ref="A43:B43"/>
  </mergeCells>
  <conditionalFormatting sqref="E10:P29 R10:V29 X10:X12">
    <cfRule type="cellIs" dxfId="2" priority="3" stopIfTrue="1" operator="equal">
      <formula>2</formula>
    </cfRule>
  </conditionalFormatting>
  <conditionalFormatting sqref="Q10:Q29">
    <cfRule type="cellIs" dxfId="1" priority="2" stopIfTrue="1" operator="equal">
      <formula>2</formula>
    </cfRule>
  </conditionalFormatting>
  <conditionalFormatting sqref="AX26 AU26 C10:AX25 E26 H26 K26 N26 Q26 T26 W26 Z26 AC26 AF26 AI26 AL26 AO26:AR26">
    <cfRule type="containsText" dxfId="0" priority="1" operator="containsText" text="2">
      <formula>NOT(ISERROR(SEARCH("2",C10)))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0"/>
  <sheetViews>
    <sheetView topLeftCell="A31" workbookViewId="0">
      <selection activeCell="C52" sqref="C52:J52"/>
    </sheetView>
  </sheetViews>
  <sheetFormatPr defaultRowHeight="12.75"/>
  <cols>
    <col min="1" max="1" width="3.7109375" customWidth="1"/>
    <col min="2" max="2" width="26.42578125" customWidth="1"/>
    <col min="3" max="3" width="4.140625" customWidth="1"/>
    <col min="4" max="4" width="4.28515625" customWidth="1"/>
    <col min="5" max="6" width="4" customWidth="1"/>
    <col min="7" max="7" width="4.7109375" customWidth="1"/>
    <col min="8" max="8" width="4" customWidth="1"/>
    <col min="9" max="9" width="4.140625" customWidth="1"/>
    <col min="10" max="10" width="4" customWidth="1"/>
    <col min="11" max="11" width="4.28515625" customWidth="1"/>
    <col min="12" max="12" width="4.5703125" customWidth="1"/>
    <col min="13" max="13" width="3.85546875" customWidth="1"/>
    <col min="14" max="14" width="4.42578125" customWidth="1"/>
    <col min="15" max="15" width="4.28515625" customWidth="1"/>
    <col min="16" max="16" width="3.85546875" customWidth="1"/>
    <col min="17" max="17" width="4.140625" customWidth="1"/>
    <col min="18" max="18" width="4.42578125" customWidth="1"/>
    <col min="19" max="19" width="4.5703125" customWidth="1"/>
    <col min="20" max="20" width="4.28515625" customWidth="1"/>
    <col min="21" max="21" width="3.42578125" customWidth="1"/>
    <col min="22" max="23" width="4.42578125" customWidth="1"/>
    <col min="24" max="24" width="4" customWidth="1"/>
    <col min="25" max="25" width="4.140625" customWidth="1"/>
    <col min="26" max="26" width="4.28515625" customWidth="1"/>
    <col min="27" max="27" width="4.140625" customWidth="1"/>
    <col min="28" max="28" width="3.85546875" customWidth="1"/>
    <col min="29" max="29" width="4.140625" customWidth="1"/>
    <col min="30" max="30" width="4.28515625" customWidth="1"/>
    <col min="31" max="31" width="4.140625" customWidth="1"/>
    <col min="32" max="32" width="4.5703125" customWidth="1"/>
    <col min="33" max="33" width="3.85546875" customWidth="1"/>
    <col min="34" max="34" width="3.7109375" customWidth="1"/>
    <col min="35" max="35" width="3.85546875" customWidth="1"/>
    <col min="36" max="36" width="3.7109375" customWidth="1"/>
    <col min="37" max="37" width="4.140625" customWidth="1"/>
    <col min="38" max="38" width="3.7109375" customWidth="1"/>
    <col min="39" max="39" width="4" customWidth="1"/>
    <col min="40" max="40" width="3.7109375" customWidth="1"/>
    <col min="41" max="41" width="3.85546875" customWidth="1"/>
    <col min="42" max="43" width="3.7109375" customWidth="1"/>
    <col min="44" max="44" width="4.140625" customWidth="1"/>
    <col min="45" max="45" width="3.5703125" customWidth="1"/>
    <col min="46" max="46" width="4.42578125" customWidth="1"/>
    <col min="47" max="47" width="4.5703125" customWidth="1"/>
    <col min="48" max="48" width="4.28515625" customWidth="1"/>
    <col min="49" max="49" width="4.140625" customWidth="1"/>
    <col min="50" max="50" width="4.42578125" customWidth="1"/>
    <col min="51" max="51" width="4.28515625" customWidth="1"/>
    <col min="52" max="52" width="4.42578125" customWidth="1"/>
    <col min="53" max="54" width="4" customWidth="1"/>
    <col min="55" max="55" width="3.5703125" customWidth="1"/>
    <col min="56" max="56" width="3.42578125" customWidth="1"/>
    <col min="57" max="57" width="4" customWidth="1"/>
    <col min="58" max="59" width="4.28515625" customWidth="1"/>
    <col min="60" max="60" width="3.7109375" customWidth="1"/>
    <col min="61" max="61" width="4" customWidth="1"/>
    <col min="62" max="62" width="4.5703125" customWidth="1"/>
    <col min="63" max="63" width="4.140625" customWidth="1"/>
    <col min="64" max="65" width="4" customWidth="1"/>
    <col min="66" max="66" width="4.140625" customWidth="1"/>
    <col min="67" max="67" width="4.42578125" customWidth="1"/>
    <col min="68" max="68" width="3.85546875" customWidth="1"/>
    <col min="69" max="69" width="3.7109375" customWidth="1"/>
    <col min="70" max="70" width="3.42578125" customWidth="1"/>
    <col min="71" max="71" width="4.42578125" customWidth="1"/>
    <col min="72" max="72" width="4.7109375" customWidth="1"/>
    <col min="73" max="73" width="3.7109375" customWidth="1"/>
    <col min="74" max="75" width="4" customWidth="1"/>
    <col min="76" max="76" width="4.140625" customWidth="1"/>
    <col min="77" max="77" width="4" customWidth="1"/>
    <col min="78" max="78" width="4.28515625" customWidth="1"/>
    <col min="79" max="79" width="4" customWidth="1"/>
    <col min="80" max="81" width="3.85546875" customWidth="1"/>
    <col min="82" max="82" width="4.140625" customWidth="1"/>
    <col min="83" max="83" width="3.7109375" customWidth="1"/>
    <col min="84" max="84" width="4.140625" customWidth="1"/>
    <col min="85" max="85" width="3.5703125" customWidth="1"/>
    <col min="86" max="86" width="3.7109375" customWidth="1"/>
    <col min="87" max="87" width="4" customWidth="1"/>
    <col min="88" max="88" width="4.28515625" customWidth="1"/>
    <col min="89" max="90" width="3.85546875" customWidth="1"/>
    <col min="91" max="91" width="4" customWidth="1"/>
    <col min="92" max="92" width="3.5703125" customWidth="1"/>
    <col min="93" max="93" width="4.42578125" customWidth="1"/>
    <col min="94" max="95" width="4.140625" customWidth="1"/>
    <col min="96" max="96" width="3.7109375" customWidth="1"/>
    <col min="97" max="97" width="4.28515625" customWidth="1"/>
    <col min="98" max="99" width="5.28515625" customWidth="1"/>
    <col min="100" max="100" width="5.7109375" customWidth="1"/>
    <col min="101" max="101" width="4.5703125" customWidth="1"/>
    <col min="102" max="102" width="5.140625" customWidth="1"/>
  </cols>
  <sheetData>
    <row r="1" spans="1:102" ht="15">
      <c r="A1" s="168" t="s">
        <v>68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3"/>
    </row>
    <row r="2" spans="1:102" ht="27" customHeight="1">
      <c r="A2" s="134"/>
      <c r="B2" s="134"/>
      <c r="C2" s="134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3"/>
    </row>
    <row r="3" spans="1:102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66" t="s">
        <v>100</v>
      </c>
      <c r="N3" s="166"/>
      <c r="O3" s="166"/>
      <c r="P3" s="166"/>
      <c r="Q3" s="166"/>
      <c r="R3" s="167"/>
      <c r="S3" s="159"/>
      <c r="T3" s="160"/>
      <c r="U3" s="159"/>
      <c r="V3" s="160"/>
      <c r="W3" s="159"/>
      <c r="X3" s="160"/>
      <c r="Y3" s="159"/>
      <c r="Z3" s="160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3"/>
    </row>
    <row r="4" spans="1:102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34"/>
      <c r="N4" s="113"/>
      <c r="O4" s="113"/>
      <c r="P4" s="113"/>
      <c r="Q4" s="113"/>
      <c r="R4" s="113"/>
      <c r="S4" s="113"/>
      <c r="T4" s="116"/>
      <c r="U4" s="116"/>
      <c r="V4" s="46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3"/>
    </row>
    <row r="5" spans="1:102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34"/>
      <c r="N5" s="113"/>
      <c r="O5" s="113"/>
      <c r="P5" s="113"/>
      <c r="Q5" s="113"/>
      <c r="R5" s="113"/>
      <c r="S5" s="113"/>
      <c r="T5" s="115"/>
      <c r="U5" s="115"/>
      <c r="V5" s="46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3"/>
    </row>
    <row r="6" spans="1:102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34"/>
      <c r="N6" s="113"/>
      <c r="O6" s="113"/>
      <c r="P6" s="113"/>
      <c r="Q6" s="113"/>
      <c r="R6" s="113"/>
      <c r="S6" s="113"/>
      <c r="T6" s="114"/>
      <c r="U6" s="46"/>
      <c r="V6" s="46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3"/>
    </row>
    <row r="7" spans="1:102" ht="15.75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3"/>
    </row>
    <row r="8" spans="1:102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17</v>
      </c>
      <c r="S8" s="177"/>
      <c r="T8" s="177"/>
      <c r="U8" s="177"/>
      <c r="V8" s="178"/>
      <c r="W8" s="176" t="s">
        <v>2</v>
      </c>
      <c r="X8" s="177"/>
      <c r="Y8" s="177"/>
      <c r="Z8" s="177"/>
      <c r="AA8" s="178"/>
      <c r="AB8" s="176" t="s">
        <v>3</v>
      </c>
      <c r="AC8" s="177"/>
      <c r="AD8" s="177"/>
      <c r="AE8" s="177"/>
      <c r="AF8" s="178"/>
      <c r="AG8" s="176" t="s">
        <v>19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24</v>
      </c>
      <c r="BQ8" s="177"/>
      <c r="BR8" s="177"/>
      <c r="BS8" s="177"/>
      <c r="BT8" s="178"/>
      <c r="BU8" s="176" t="s">
        <v>25</v>
      </c>
      <c r="BV8" s="177"/>
      <c r="BW8" s="177"/>
      <c r="BX8" s="177"/>
      <c r="BY8" s="178"/>
      <c r="BZ8" s="176" t="s">
        <v>43</v>
      </c>
      <c r="CA8" s="177"/>
      <c r="CB8" s="177"/>
      <c r="CC8" s="177"/>
      <c r="CD8" s="178"/>
      <c r="CE8" s="176" t="s">
        <v>42</v>
      </c>
      <c r="CF8" s="177"/>
      <c r="CG8" s="177"/>
      <c r="CH8" s="177"/>
      <c r="CI8" s="178"/>
      <c r="CJ8" s="176" t="s">
        <v>44</v>
      </c>
      <c r="CK8" s="177"/>
      <c r="CL8" s="177"/>
      <c r="CM8" s="177"/>
      <c r="CN8" s="178"/>
      <c r="CO8" s="176" t="s">
        <v>45</v>
      </c>
      <c r="CP8" s="177"/>
      <c r="CQ8" s="177"/>
      <c r="CR8" s="177"/>
      <c r="CS8" s="178"/>
      <c r="CT8" s="181" t="s">
        <v>47</v>
      </c>
      <c r="CU8" s="182"/>
      <c r="CV8" s="182"/>
      <c r="CW8" s="182"/>
      <c r="CX8" s="183"/>
    </row>
    <row r="9" spans="1:102" ht="69.7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</row>
    <row r="10" spans="1:102" ht="15.75" thickBot="1">
      <c r="A10" s="24">
        <v>1</v>
      </c>
      <c r="B10" s="36"/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/>
      <c r="BM10" s="29"/>
      <c r="BN10" s="35"/>
      <c r="BO10" s="88" t="e">
        <f>AVERAGE(BK10:BN10)</f>
        <v>#DIV/0!</v>
      </c>
      <c r="BP10" s="29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92">
        <f>COUNTIFS(C10:BY10,5,$C$9:$BY$9,"I четверть")</f>
        <v>0</v>
      </c>
      <c r="CA10" s="93">
        <f>COUNTIFS(C10:BY10,5,$C$9:$BY$9,"II четверть")</f>
        <v>0</v>
      </c>
      <c r="CB10" s="94">
        <f>COUNTIFS(C10:BY10,5,$C$9:$BY$9,"III четверть")</f>
        <v>0</v>
      </c>
      <c r="CC10" s="94">
        <f>COUNTIFS(C10:BY10,5,$C$9:$BY$9,"IV четверть")</f>
        <v>0</v>
      </c>
      <c r="CD10" s="93">
        <f>COUNTIFS(C10:BY10,5,$C$9:$BY$9,"Годовая")</f>
        <v>0</v>
      </c>
      <c r="CE10" s="93">
        <f>COUNTIFS(C10:BY10,4,$C$9:$BY$9,"I четверть")</f>
        <v>0</v>
      </c>
      <c r="CF10" s="93">
        <f>COUNTIFS(C10:BY10,4,$C$9:$BY$9,"II четверть")</f>
        <v>0</v>
      </c>
      <c r="CG10" s="93">
        <f>COUNTIFS(C10:BY10,4,$C$9:$BY$9,"III четверть")</f>
        <v>0</v>
      </c>
      <c r="CH10" s="93">
        <f>COUNTIFS(C10:BY10,4,$C$9:$BY$9,"IV четверть")</f>
        <v>0</v>
      </c>
      <c r="CI10" s="94">
        <f>COUNTIFS(C10:BY10,4,$C$9:$BY$9,"Годовая")</f>
        <v>0</v>
      </c>
      <c r="CJ10" s="93">
        <f>COUNTIFS(C10:BY10,3,$C$9:$BY$9,"I четверть")</f>
        <v>0</v>
      </c>
      <c r="CK10" s="93">
        <f>COUNTIFS(C10:BY10,3,$C$9:$BY$9,"II четверть")</f>
        <v>0</v>
      </c>
      <c r="CL10" s="94">
        <f>COUNTIFS(C10:BY10,3,$C$9:$BY$9,"III четверть")</f>
        <v>0</v>
      </c>
      <c r="CM10" s="93">
        <f>COUNTIFS(C10:BY10,3,$C$9:$BY$9,"IV четверть")</f>
        <v>0</v>
      </c>
      <c r="CN10" s="94">
        <f>COUNTIFS(C10:BY10,3,$C$9:$BY$9,"Годовая")</f>
        <v>0</v>
      </c>
      <c r="CO10" s="93">
        <f>COUNTIFS(C10:BY10,2,$C$9:$BY$9,"I четверть")</f>
        <v>0</v>
      </c>
      <c r="CP10" s="93">
        <f>COUNTIFS(C10:BY10,2,$C$9:$BY$9,"II четверть")</f>
        <v>0</v>
      </c>
      <c r="CQ10" s="93">
        <f>COUNTIFS(C10:BY10,2,$C$9:$BY$9,"III четверть")</f>
        <v>0</v>
      </c>
      <c r="CR10" s="94">
        <f>COUNTIFS(C10:BY10,2,$C$9:$BY$9,"IV четверть")</f>
        <v>0</v>
      </c>
      <c r="CS10" s="93">
        <f>COUNTIFS(C10:BY10,2,$C$9:$BY$9,"Годовая")</f>
        <v>0</v>
      </c>
      <c r="CT10" s="95">
        <f>ROUNDUP((BZ10*1+CE10*0.64+CJ10*0.36+CO10*0.14)/14*100,0)</f>
        <v>0</v>
      </c>
      <c r="CU10" s="95">
        <f t="shared" ref="CU10:CX25" si="0">ROUNDUP((CA10*1+CF10*0.64+CK10*0.36+CP10*0.14)/15*100,0)</f>
        <v>0</v>
      </c>
      <c r="CV10" s="95">
        <f t="shared" si="0"/>
        <v>0</v>
      </c>
      <c r="CW10" s="95">
        <f t="shared" si="0"/>
        <v>0</v>
      </c>
      <c r="CX10" s="95">
        <f t="shared" si="0"/>
        <v>0</v>
      </c>
    </row>
    <row r="11" spans="1:102" ht="14.25" thickBot="1">
      <c r="A11" s="24">
        <v>2</v>
      </c>
      <c r="B11" s="37"/>
      <c r="C11" s="16"/>
      <c r="D11" s="16"/>
      <c r="E11" s="16"/>
      <c r="F11" s="22"/>
      <c r="G11" s="103" t="e">
        <f t="shared" ref="G11:G25" si="1">AVERAGE(C11:F11)</f>
        <v>#DIV/0!</v>
      </c>
      <c r="H11" s="17"/>
      <c r="I11" s="18"/>
      <c r="J11" s="18"/>
      <c r="K11" s="20"/>
      <c r="L11" s="86" t="e">
        <f t="shared" ref="L11:L25" si="2">AVERAGE(H11:K11)</f>
        <v>#DIV/0!</v>
      </c>
      <c r="M11" s="11"/>
      <c r="N11" s="10"/>
      <c r="O11" s="10"/>
      <c r="P11" s="13"/>
      <c r="Q11" s="87" t="e">
        <f t="shared" ref="Q11:Q25" si="3">AVERAGE(M11:P11)</f>
        <v>#DIV/0!</v>
      </c>
      <c r="R11" s="11"/>
      <c r="S11" s="10"/>
      <c r="T11" s="10"/>
      <c r="U11" s="13"/>
      <c r="V11" s="87" t="e">
        <f t="shared" ref="V11:V25" si="4">AVERAGE(R11:U11)</f>
        <v>#DIV/0!</v>
      </c>
      <c r="W11" s="11"/>
      <c r="X11" s="10"/>
      <c r="Y11" s="10"/>
      <c r="Z11" s="13"/>
      <c r="AA11" s="87" t="e">
        <f t="shared" ref="AA11:AA25" si="5">AVERAGE(W11:Z11)</f>
        <v>#DIV/0!</v>
      </c>
      <c r="AB11" s="11"/>
      <c r="AC11" s="10"/>
      <c r="AD11" s="12"/>
      <c r="AE11" s="13"/>
      <c r="AF11" s="87" t="e">
        <f t="shared" ref="AF11:AF25" si="6">AVERAGE(AB11:AE11)</f>
        <v>#DIV/0!</v>
      </c>
      <c r="AG11" s="11"/>
      <c r="AH11" s="14"/>
      <c r="AI11" s="13"/>
      <c r="AJ11" s="13"/>
      <c r="AK11" s="105" t="e">
        <f t="shared" ref="AK11:AK25" si="7">AVERAGE(AG11:AJ11)</f>
        <v>#DIV/0!</v>
      </c>
      <c r="AL11" s="15"/>
      <c r="AM11" s="15"/>
      <c r="AN11" s="10"/>
      <c r="AO11" s="22"/>
      <c r="AP11" s="88" t="e">
        <f t="shared" ref="AP11:AP25" si="8">AVERAGE(AL11:AO11)</f>
        <v>#DIV/0!</v>
      </c>
      <c r="AQ11" s="14"/>
      <c r="AR11" s="22"/>
      <c r="AS11" s="22"/>
      <c r="AT11" s="22"/>
      <c r="AU11" s="88" t="e">
        <f t="shared" ref="AU11:AU24" si="9">AVERAGE(AQ11:AT11)</f>
        <v>#DIV/0!</v>
      </c>
      <c r="AV11" s="14"/>
      <c r="AW11" s="22"/>
      <c r="AX11" s="22"/>
      <c r="AY11" s="22"/>
      <c r="AZ11" s="89" t="e">
        <f t="shared" ref="AZ11:AZ25" si="10">AVERAGE(AV11:AY11)</f>
        <v>#DIV/0!</v>
      </c>
      <c r="BA11" s="14"/>
      <c r="BB11" s="22"/>
      <c r="BC11" s="22"/>
      <c r="BD11" s="22"/>
      <c r="BE11" s="89" t="e">
        <f t="shared" ref="BE11:BE25" si="11">AVERAGE(BA11:BD11)</f>
        <v>#DIV/0!</v>
      </c>
      <c r="BF11" s="15"/>
      <c r="BG11" s="16"/>
      <c r="BH11" s="16"/>
      <c r="BI11" s="22"/>
      <c r="BJ11" s="89" t="e">
        <f t="shared" ref="BJ11:BJ25" si="12">AVERAGE(BF11:BI11)</f>
        <v>#DIV/0!</v>
      </c>
      <c r="BK11" s="15"/>
      <c r="BL11" s="16"/>
      <c r="BM11" s="14"/>
      <c r="BN11" s="22"/>
      <c r="BO11" s="88" t="e">
        <f t="shared" ref="BO11:BO25" si="13">AVERAGE(BK11:BN11)</f>
        <v>#DIV/0!</v>
      </c>
      <c r="BP11" s="14"/>
      <c r="BQ11" s="16"/>
      <c r="BR11" s="16"/>
      <c r="BS11" s="22"/>
      <c r="BT11" s="88" t="e">
        <f t="shared" ref="BT11:BT25" si="14">AVERAGE(BP11:BS11)</f>
        <v>#DIV/0!</v>
      </c>
      <c r="BU11" s="15"/>
      <c r="BV11" s="16"/>
      <c r="BW11" s="16"/>
      <c r="BX11" s="22"/>
      <c r="BY11" s="88" t="e">
        <f t="shared" ref="BY11:BY25" si="15">AVERAGE(BU11:BX11)</f>
        <v>#DIV/0!</v>
      </c>
      <c r="BZ11" s="83">
        <f>COUNTIFS(C11:BY11,5,$C$9:$BY$9,"I четверть")</f>
        <v>0</v>
      </c>
      <c r="CA11" s="77">
        <f t="shared" ref="CA11:CA25" si="16">COUNTIFS(C11:BY11,5,$C$9:$BY$9,"II четверть")</f>
        <v>0</v>
      </c>
      <c r="CB11" s="77">
        <f t="shared" ref="CB11:CB25" si="17">COUNTIFS(C11:BY11,5,$C$9:$BY$9,"III четверть")</f>
        <v>0</v>
      </c>
      <c r="CC11" s="77">
        <f t="shared" ref="CC11:CC24" si="18">COUNTIFS(C11:BY11,5,$C$9:$BY$9,"IV четверть")</f>
        <v>0</v>
      </c>
      <c r="CD11" s="77">
        <f t="shared" ref="CD11:CD25" si="19">COUNTIFS(C11:BY11,5,$C$9:$BY$9,"Годовая")</f>
        <v>0</v>
      </c>
      <c r="CE11" s="77">
        <f>COUNTIFS(C11:BY11,4,$C$9:$BY$9,"I четверть")</f>
        <v>0</v>
      </c>
      <c r="CF11" s="77">
        <f t="shared" ref="CF11:CF25" si="20">COUNTIFS(C11:BY11,4,$C$9:$BY$9,"II четверть")</f>
        <v>0</v>
      </c>
      <c r="CG11" s="77">
        <f t="shared" ref="CG11:CG25" si="21">COUNTIFS(C11:BY11,4,$C$9:$BY$9,"III четверть")</f>
        <v>0</v>
      </c>
      <c r="CH11" s="77">
        <f t="shared" ref="CH11:CH25" si="22">COUNTIFS(C11:BY11,4,$C$9:$BY$9,"IV четверть")</f>
        <v>0</v>
      </c>
      <c r="CI11" s="77">
        <f t="shared" ref="CI11:CI25" si="23">COUNTIFS(C11:BY11,4,$C$9:$BY$9,"Годовая")</f>
        <v>0</v>
      </c>
      <c r="CJ11" s="77">
        <f t="shared" ref="CJ11:CJ25" si="24">COUNTIFS(C11:BY11,3,$C$9:$BY$9,"I четверть")</f>
        <v>0</v>
      </c>
      <c r="CK11" s="77">
        <f t="shared" ref="CK11:CK25" si="25">COUNTIFS(C11:BY11,3,$C$9:$BY$9,"II четверть")</f>
        <v>0</v>
      </c>
      <c r="CL11" s="77">
        <f t="shared" ref="CL11:CL25" si="26">COUNTIFS(C11:BY11,3,$C$9:$BY$9,"III четверть")</f>
        <v>0</v>
      </c>
      <c r="CM11" s="77">
        <f t="shared" ref="CM11:CM25" si="27">COUNTIFS(C11:BY11,3,$C$9:$BY$9,"IV четверть")</f>
        <v>0</v>
      </c>
      <c r="CN11" s="77">
        <f t="shared" ref="CN11:CN25" si="28">COUNTIFS(C11:BY11,3,$C$9:$BY$9,"Годовая")</f>
        <v>0</v>
      </c>
      <c r="CO11" s="77">
        <f t="shared" ref="CO11:CO24" si="29">COUNTIFS(C11:BY11,2,$C$9:$BY$9,"I четверть")</f>
        <v>0</v>
      </c>
      <c r="CP11" s="77">
        <f t="shared" ref="CP11:CP25" si="30">COUNTIFS(C11:BY11,2,$C$9:$BY$9,"II четверть")</f>
        <v>0</v>
      </c>
      <c r="CQ11" s="77">
        <f t="shared" ref="CQ11:CQ25" si="31">COUNTIFS(C11:BY11,2,$C$9:$BY$9,"III четверть")</f>
        <v>0</v>
      </c>
      <c r="CR11" s="77">
        <f t="shared" ref="CR11:CR25" si="32">COUNTIFS(C11:BY11,2,$C$9:$BY$9,"IV четверть")</f>
        <v>0</v>
      </c>
      <c r="CS11" s="77">
        <f t="shared" ref="CS11:CS25" si="33">COUNTIFS(C11:BY11,2,$C$9:$BY$9,"Годовая")</f>
        <v>0</v>
      </c>
      <c r="CT11" s="78">
        <f t="shared" ref="CT11:CT25" si="34">ROUNDUP((BZ11*1+CE11*0.64+CJ11*0.36+CO11*0.14)/14*100,0)</f>
        <v>0</v>
      </c>
      <c r="CU11" s="78">
        <f t="shared" si="0"/>
        <v>0</v>
      </c>
      <c r="CV11" s="78">
        <f t="shared" si="0"/>
        <v>0</v>
      </c>
      <c r="CW11" s="78">
        <f t="shared" si="0"/>
        <v>0</v>
      </c>
      <c r="CX11" s="78">
        <f t="shared" si="0"/>
        <v>0</v>
      </c>
    </row>
    <row r="12" spans="1:102" ht="14.25" thickBot="1">
      <c r="A12" s="24">
        <v>3</v>
      </c>
      <c r="B12" s="37"/>
      <c r="C12" s="16"/>
      <c r="D12" s="16"/>
      <c r="E12" s="16"/>
      <c r="F12" s="22"/>
      <c r="G12" s="103" t="e">
        <f t="shared" si="1"/>
        <v>#DIV/0!</v>
      </c>
      <c r="H12" s="17"/>
      <c r="I12" s="18"/>
      <c r="J12" s="18"/>
      <c r="K12" s="20"/>
      <c r="L12" s="86" t="e">
        <f t="shared" si="2"/>
        <v>#DIV/0!</v>
      </c>
      <c r="M12" s="11"/>
      <c r="N12" s="11"/>
      <c r="O12" s="11"/>
      <c r="P12" s="12"/>
      <c r="Q12" s="87" t="e">
        <f t="shared" si="3"/>
        <v>#DIV/0!</v>
      </c>
      <c r="R12" s="11"/>
      <c r="S12" s="11"/>
      <c r="T12" s="11"/>
      <c r="U12" s="12"/>
      <c r="V12" s="87" t="e">
        <f t="shared" si="4"/>
        <v>#DIV/0!</v>
      </c>
      <c r="W12" s="11"/>
      <c r="X12" s="11"/>
      <c r="Y12" s="11"/>
      <c r="Z12" s="12"/>
      <c r="AA12" s="87" t="e">
        <f t="shared" si="5"/>
        <v>#DIV/0!</v>
      </c>
      <c r="AB12" s="11"/>
      <c r="AC12" s="10"/>
      <c r="AD12" s="12"/>
      <c r="AE12" s="13"/>
      <c r="AF12" s="87" t="e">
        <f t="shared" si="6"/>
        <v>#DIV/0!</v>
      </c>
      <c r="AG12" s="11"/>
      <c r="AH12" s="14"/>
      <c r="AI12" s="13"/>
      <c r="AJ12" s="13"/>
      <c r="AK12" s="105" t="e">
        <f t="shared" si="7"/>
        <v>#DIV/0!</v>
      </c>
      <c r="AL12" s="15"/>
      <c r="AM12" s="15"/>
      <c r="AN12" s="10"/>
      <c r="AO12" s="22"/>
      <c r="AP12" s="88" t="e">
        <f t="shared" si="8"/>
        <v>#DIV/0!</v>
      </c>
      <c r="AQ12" s="14"/>
      <c r="AR12" s="22"/>
      <c r="AS12" s="22"/>
      <c r="AT12" s="22"/>
      <c r="AU12" s="88" t="e">
        <f t="shared" si="9"/>
        <v>#DIV/0!</v>
      </c>
      <c r="AV12" s="14"/>
      <c r="AW12" s="22"/>
      <c r="AX12" s="22"/>
      <c r="AY12" s="22"/>
      <c r="AZ12" s="89" t="e">
        <f t="shared" si="10"/>
        <v>#DIV/0!</v>
      </c>
      <c r="BA12" s="14"/>
      <c r="BB12" s="22"/>
      <c r="BC12" s="22"/>
      <c r="BD12" s="22"/>
      <c r="BE12" s="89" t="e">
        <f t="shared" si="11"/>
        <v>#DIV/0!</v>
      </c>
      <c r="BF12" s="15"/>
      <c r="BG12" s="16"/>
      <c r="BH12" s="16"/>
      <c r="BI12" s="22"/>
      <c r="BJ12" s="89" t="e">
        <f t="shared" si="12"/>
        <v>#DIV/0!</v>
      </c>
      <c r="BK12" s="15"/>
      <c r="BL12" s="16"/>
      <c r="BM12" s="14"/>
      <c r="BN12" s="22"/>
      <c r="BO12" s="88" t="e">
        <f t="shared" si="13"/>
        <v>#DIV/0!</v>
      </c>
      <c r="BP12" s="14"/>
      <c r="BQ12" s="16"/>
      <c r="BR12" s="16"/>
      <c r="BS12" s="22"/>
      <c r="BT12" s="88" t="e">
        <f t="shared" si="14"/>
        <v>#DIV/0!</v>
      </c>
      <c r="BU12" s="15"/>
      <c r="BV12" s="16"/>
      <c r="BW12" s="16"/>
      <c r="BX12" s="22"/>
      <c r="BY12" s="88" t="e">
        <f t="shared" si="15"/>
        <v>#DIV/0!</v>
      </c>
      <c r="BZ12" s="83">
        <f>COUNTIFS(C12:BY12,5,$C$9:$BY$9,"I четверть")</f>
        <v>0</v>
      </c>
      <c r="CA12" s="77">
        <f t="shared" si="16"/>
        <v>0</v>
      </c>
      <c r="CB12" s="77">
        <f t="shared" si="17"/>
        <v>0</v>
      </c>
      <c r="CC12" s="77">
        <f t="shared" si="18"/>
        <v>0</v>
      </c>
      <c r="CD12" s="77">
        <f t="shared" si="19"/>
        <v>0</v>
      </c>
      <c r="CE12" s="77">
        <f t="shared" ref="CE12:CE25" si="35">COUNTIFS(C12:BY12,4,$C$9:$BY$9,"I четверть")</f>
        <v>0</v>
      </c>
      <c r="CF12" s="77">
        <f t="shared" si="20"/>
        <v>0</v>
      </c>
      <c r="CG12" s="77">
        <f t="shared" si="21"/>
        <v>0</v>
      </c>
      <c r="CH12" s="77">
        <f t="shared" si="22"/>
        <v>0</v>
      </c>
      <c r="CI12" s="77">
        <f t="shared" si="23"/>
        <v>0</v>
      </c>
      <c r="CJ12" s="77">
        <f t="shared" si="24"/>
        <v>0</v>
      </c>
      <c r="CK12" s="77">
        <f t="shared" si="25"/>
        <v>0</v>
      </c>
      <c r="CL12" s="77">
        <f t="shared" si="26"/>
        <v>0</v>
      </c>
      <c r="CM12" s="77">
        <f t="shared" si="27"/>
        <v>0</v>
      </c>
      <c r="CN12" s="77">
        <f t="shared" si="28"/>
        <v>0</v>
      </c>
      <c r="CO12" s="77">
        <f t="shared" si="29"/>
        <v>0</v>
      </c>
      <c r="CP12" s="77">
        <f t="shared" si="30"/>
        <v>0</v>
      </c>
      <c r="CQ12" s="77">
        <f t="shared" si="31"/>
        <v>0</v>
      </c>
      <c r="CR12" s="77">
        <f t="shared" si="32"/>
        <v>0</v>
      </c>
      <c r="CS12" s="77">
        <f t="shared" si="33"/>
        <v>0</v>
      </c>
      <c r="CT12" s="78">
        <f t="shared" si="34"/>
        <v>0</v>
      </c>
      <c r="CU12" s="78">
        <f t="shared" si="0"/>
        <v>0</v>
      </c>
      <c r="CV12" s="78">
        <f t="shared" si="0"/>
        <v>0</v>
      </c>
      <c r="CW12" s="78">
        <f t="shared" si="0"/>
        <v>0</v>
      </c>
      <c r="CX12" s="78">
        <f t="shared" si="0"/>
        <v>0</v>
      </c>
    </row>
    <row r="13" spans="1:102" ht="14.25" thickBot="1">
      <c r="A13" s="24">
        <v>4</v>
      </c>
      <c r="B13" s="37"/>
      <c r="C13" s="16"/>
      <c r="D13" s="16"/>
      <c r="E13" s="16"/>
      <c r="F13" s="22"/>
      <c r="G13" s="103" t="e">
        <f t="shared" si="1"/>
        <v>#DIV/0!</v>
      </c>
      <c r="H13" s="17"/>
      <c r="I13" s="18"/>
      <c r="J13" s="18"/>
      <c r="K13" s="20"/>
      <c r="L13" s="86" t="e">
        <f t="shared" si="2"/>
        <v>#DIV/0!</v>
      </c>
      <c r="M13" s="11"/>
      <c r="N13" s="11"/>
      <c r="O13" s="11"/>
      <c r="P13" s="12"/>
      <c r="Q13" s="87" t="e">
        <f t="shared" si="3"/>
        <v>#DIV/0!</v>
      </c>
      <c r="R13" s="11"/>
      <c r="S13" s="11"/>
      <c r="T13" s="11"/>
      <c r="U13" s="12"/>
      <c r="V13" s="87" t="e">
        <f t="shared" si="4"/>
        <v>#DIV/0!</v>
      </c>
      <c r="W13" s="11"/>
      <c r="X13" s="11"/>
      <c r="Y13" s="11"/>
      <c r="Z13" s="12"/>
      <c r="AA13" s="87" t="e">
        <f t="shared" si="5"/>
        <v>#DIV/0!</v>
      </c>
      <c r="AB13" s="11"/>
      <c r="AC13" s="10"/>
      <c r="AD13" s="12"/>
      <c r="AE13" s="13"/>
      <c r="AF13" s="87" t="e">
        <f t="shared" si="6"/>
        <v>#DIV/0!</v>
      </c>
      <c r="AG13" s="11"/>
      <c r="AH13" s="14"/>
      <c r="AI13" s="13"/>
      <c r="AJ13" s="13"/>
      <c r="AK13" s="105" t="e">
        <f t="shared" si="7"/>
        <v>#DIV/0!</v>
      </c>
      <c r="AL13" s="15"/>
      <c r="AM13" s="15"/>
      <c r="AN13" s="16"/>
      <c r="AO13" s="22"/>
      <c r="AP13" s="88" t="e">
        <f t="shared" si="8"/>
        <v>#DIV/0!</v>
      </c>
      <c r="AQ13" s="14"/>
      <c r="AR13" s="22"/>
      <c r="AS13" s="22"/>
      <c r="AT13" s="22"/>
      <c r="AU13" s="88" t="e">
        <f t="shared" si="9"/>
        <v>#DIV/0!</v>
      </c>
      <c r="AV13" s="14"/>
      <c r="AW13" s="22"/>
      <c r="AX13" s="22"/>
      <c r="AY13" s="22"/>
      <c r="AZ13" s="89" t="e">
        <f t="shared" si="10"/>
        <v>#DIV/0!</v>
      </c>
      <c r="BA13" s="14"/>
      <c r="BB13" s="22"/>
      <c r="BC13" s="22"/>
      <c r="BD13" s="22"/>
      <c r="BE13" s="89" t="e">
        <f t="shared" si="11"/>
        <v>#DIV/0!</v>
      </c>
      <c r="BF13" s="15"/>
      <c r="BG13" s="16"/>
      <c r="BH13" s="16"/>
      <c r="BI13" s="22"/>
      <c r="BJ13" s="89" t="e">
        <f t="shared" si="12"/>
        <v>#DIV/0!</v>
      </c>
      <c r="BK13" s="15"/>
      <c r="BL13" s="16"/>
      <c r="BM13" s="14"/>
      <c r="BN13" s="22"/>
      <c r="BO13" s="88" t="e">
        <f t="shared" si="13"/>
        <v>#DIV/0!</v>
      </c>
      <c r="BP13" s="14"/>
      <c r="BQ13" s="16"/>
      <c r="BR13" s="16"/>
      <c r="BS13" s="22"/>
      <c r="BT13" s="88" t="e">
        <f t="shared" si="14"/>
        <v>#DIV/0!</v>
      </c>
      <c r="BU13" s="15"/>
      <c r="BV13" s="16"/>
      <c r="BW13" s="16"/>
      <c r="BX13" s="22"/>
      <c r="BY13" s="88" t="e">
        <f t="shared" si="15"/>
        <v>#DIV/0!</v>
      </c>
      <c r="BZ13" s="83">
        <f t="shared" ref="BZ13:BZ24" si="36">COUNTIFS(C13:BY13,5,$C$9:$BY$9,"I четверть")</f>
        <v>0</v>
      </c>
      <c r="CA13" s="77">
        <f t="shared" si="16"/>
        <v>0</v>
      </c>
      <c r="CB13" s="77">
        <f t="shared" si="17"/>
        <v>0</v>
      </c>
      <c r="CC13" s="77">
        <f t="shared" si="18"/>
        <v>0</v>
      </c>
      <c r="CD13" s="77">
        <f t="shared" si="19"/>
        <v>0</v>
      </c>
      <c r="CE13" s="77">
        <f t="shared" si="35"/>
        <v>0</v>
      </c>
      <c r="CF13" s="77">
        <f t="shared" si="20"/>
        <v>0</v>
      </c>
      <c r="CG13" s="77">
        <f t="shared" si="21"/>
        <v>0</v>
      </c>
      <c r="CH13" s="77">
        <f t="shared" si="22"/>
        <v>0</v>
      </c>
      <c r="CI13" s="77">
        <f t="shared" si="23"/>
        <v>0</v>
      </c>
      <c r="CJ13" s="77">
        <f t="shared" si="24"/>
        <v>0</v>
      </c>
      <c r="CK13" s="77">
        <f t="shared" si="25"/>
        <v>0</v>
      </c>
      <c r="CL13" s="77">
        <f t="shared" si="26"/>
        <v>0</v>
      </c>
      <c r="CM13" s="77">
        <f t="shared" si="27"/>
        <v>0</v>
      </c>
      <c r="CN13" s="77">
        <f t="shared" si="28"/>
        <v>0</v>
      </c>
      <c r="CO13" s="77">
        <f t="shared" si="29"/>
        <v>0</v>
      </c>
      <c r="CP13" s="77">
        <f t="shared" si="30"/>
        <v>0</v>
      </c>
      <c r="CQ13" s="77">
        <f t="shared" si="31"/>
        <v>0</v>
      </c>
      <c r="CR13" s="77">
        <f t="shared" si="32"/>
        <v>0</v>
      </c>
      <c r="CS13" s="77">
        <f t="shared" si="33"/>
        <v>0</v>
      </c>
      <c r="CT13" s="78">
        <f t="shared" si="34"/>
        <v>0</v>
      </c>
      <c r="CU13" s="78">
        <f t="shared" si="0"/>
        <v>0</v>
      </c>
      <c r="CV13" s="78">
        <f t="shared" si="0"/>
        <v>0</v>
      </c>
      <c r="CW13" s="78">
        <f t="shared" si="0"/>
        <v>0</v>
      </c>
      <c r="CX13" s="78">
        <f t="shared" si="0"/>
        <v>0</v>
      </c>
    </row>
    <row r="14" spans="1:102" ht="14.25" thickBot="1">
      <c r="A14" s="24">
        <v>5</v>
      </c>
      <c r="B14" s="37"/>
      <c r="C14" s="16"/>
      <c r="D14" s="16"/>
      <c r="E14" s="16"/>
      <c r="F14" s="22"/>
      <c r="G14" s="103" t="e">
        <f t="shared" si="1"/>
        <v>#DIV/0!</v>
      </c>
      <c r="H14" s="17"/>
      <c r="I14" s="18"/>
      <c r="J14" s="18"/>
      <c r="K14" s="20"/>
      <c r="L14" s="86" t="e">
        <f t="shared" si="2"/>
        <v>#DIV/0!</v>
      </c>
      <c r="M14" s="11"/>
      <c r="N14" s="11"/>
      <c r="O14" s="11"/>
      <c r="P14" s="12"/>
      <c r="Q14" s="87" t="e">
        <f t="shared" si="3"/>
        <v>#DIV/0!</v>
      </c>
      <c r="R14" s="11"/>
      <c r="S14" s="11"/>
      <c r="T14" s="11"/>
      <c r="U14" s="12"/>
      <c r="V14" s="87" t="e">
        <f t="shared" si="4"/>
        <v>#DIV/0!</v>
      </c>
      <c r="W14" s="11"/>
      <c r="X14" s="11"/>
      <c r="Y14" s="11"/>
      <c r="Z14" s="12"/>
      <c r="AA14" s="87" t="e">
        <f t="shared" si="5"/>
        <v>#DIV/0!</v>
      </c>
      <c r="AB14" s="11"/>
      <c r="AC14" s="10"/>
      <c r="AD14" s="12"/>
      <c r="AE14" s="13"/>
      <c r="AF14" s="87" t="e">
        <f t="shared" si="6"/>
        <v>#DIV/0!</v>
      </c>
      <c r="AG14" s="11"/>
      <c r="AH14" s="14"/>
      <c r="AI14" s="13"/>
      <c r="AJ14" s="13"/>
      <c r="AK14" s="105" t="e">
        <f t="shared" si="7"/>
        <v>#DIV/0!</v>
      </c>
      <c r="AL14" s="15"/>
      <c r="AM14" s="15"/>
      <c r="AN14" s="16"/>
      <c r="AO14" s="22"/>
      <c r="AP14" s="88" t="e">
        <f t="shared" si="8"/>
        <v>#DIV/0!</v>
      </c>
      <c r="AQ14" s="14"/>
      <c r="AR14" s="22"/>
      <c r="AS14" s="22"/>
      <c r="AT14" s="22"/>
      <c r="AU14" s="88" t="e">
        <f t="shared" si="9"/>
        <v>#DIV/0!</v>
      </c>
      <c r="AV14" s="14"/>
      <c r="AW14" s="22"/>
      <c r="AX14" s="22"/>
      <c r="AY14" s="22"/>
      <c r="AZ14" s="89" t="e">
        <f t="shared" si="10"/>
        <v>#DIV/0!</v>
      </c>
      <c r="BA14" s="14"/>
      <c r="BB14" s="22"/>
      <c r="BC14" s="22"/>
      <c r="BD14" s="22"/>
      <c r="BE14" s="89" t="e">
        <f t="shared" si="11"/>
        <v>#DIV/0!</v>
      </c>
      <c r="BF14" s="15"/>
      <c r="BG14" s="16"/>
      <c r="BH14" s="16"/>
      <c r="BI14" s="22"/>
      <c r="BJ14" s="89" t="e">
        <f t="shared" si="12"/>
        <v>#DIV/0!</v>
      </c>
      <c r="BK14" s="15"/>
      <c r="BL14" s="16"/>
      <c r="BM14" s="14"/>
      <c r="BN14" s="22"/>
      <c r="BO14" s="88" t="e">
        <f t="shared" si="13"/>
        <v>#DIV/0!</v>
      </c>
      <c r="BP14" s="14"/>
      <c r="BQ14" s="16"/>
      <c r="BR14" s="16"/>
      <c r="BS14" s="22"/>
      <c r="BT14" s="88" t="e">
        <f t="shared" si="14"/>
        <v>#DIV/0!</v>
      </c>
      <c r="BU14" s="15"/>
      <c r="BV14" s="16"/>
      <c r="BW14" s="16"/>
      <c r="BX14" s="22"/>
      <c r="BY14" s="88" t="e">
        <f t="shared" si="15"/>
        <v>#DIV/0!</v>
      </c>
      <c r="BZ14" s="83">
        <f t="shared" si="36"/>
        <v>0</v>
      </c>
      <c r="CA14" s="77">
        <f t="shared" si="16"/>
        <v>0</v>
      </c>
      <c r="CB14" s="77">
        <f t="shared" si="17"/>
        <v>0</v>
      </c>
      <c r="CC14" s="77">
        <f t="shared" si="18"/>
        <v>0</v>
      </c>
      <c r="CD14" s="77">
        <f t="shared" si="19"/>
        <v>0</v>
      </c>
      <c r="CE14" s="77">
        <f t="shared" si="35"/>
        <v>0</v>
      </c>
      <c r="CF14" s="77">
        <f t="shared" si="20"/>
        <v>0</v>
      </c>
      <c r="CG14" s="77">
        <f t="shared" si="21"/>
        <v>0</v>
      </c>
      <c r="CH14" s="77">
        <f t="shared" si="22"/>
        <v>0</v>
      </c>
      <c r="CI14" s="77">
        <f t="shared" si="23"/>
        <v>0</v>
      </c>
      <c r="CJ14" s="77">
        <f t="shared" si="24"/>
        <v>0</v>
      </c>
      <c r="CK14" s="77">
        <f t="shared" si="25"/>
        <v>0</v>
      </c>
      <c r="CL14" s="77">
        <f t="shared" si="26"/>
        <v>0</v>
      </c>
      <c r="CM14" s="77">
        <f t="shared" si="27"/>
        <v>0</v>
      </c>
      <c r="CN14" s="77">
        <f t="shared" si="28"/>
        <v>0</v>
      </c>
      <c r="CO14" s="77">
        <f t="shared" si="29"/>
        <v>0</v>
      </c>
      <c r="CP14" s="77">
        <f t="shared" si="30"/>
        <v>0</v>
      </c>
      <c r="CQ14" s="77">
        <f t="shared" si="31"/>
        <v>0</v>
      </c>
      <c r="CR14" s="77">
        <f t="shared" si="32"/>
        <v>0</v>
      </c>
      <c r="CS14" s="77">
        <f t="shared" si="33"/>
        <v>0</v>
      </c>
      <c r="CT14" s="78">
        <f t="shared" si="34"/>
        <v>0</v>
      </c>
      <c r="CU14" s="78">
        <f t="shared" si="0"/>
        <v>0</v>
      </c>
      <c r="CV14" s="78">
        <f t="shared" si="0"/>
        <v>0</v>
      </c>
      <c r="CW14" s="78">
        <f t="shared" si="0"/>
        <v>0</v>
      </c>
      <c r="CX14" s="78">
        <f t="shared" si="0"/>
        <v>0</v>
      </c>
    </row>
    <row r="15" spans="1:102" ht="14.25" thickBot="1">
      <c r="A15" s="24">
        <v>6</v>
      </c>
      <c r="B15" s="37"/>
      <c r="C15" s="16"/>
      <c r="D15" s="16"/>
      <c r="E15" s="16"/>
      <c r="F15" s="22"/>
      <c r="G15" s="103" t="e">
        <f t="shared" si="1"/>
        <v>#DIV/0!</v>
      </c>
      <c r="H15" s="17"/>
      <c r="I15" s="18"/>
      <c r="J15" s="18"/>
      <c r="K15" s="20"/>
      <c r="L15" s="86" t="e">
        <f t="shared" si="2"/>
        <v>#DIV/0!</v>
      </c>
      <c r="M15" s="11"/>
      <c r="N15" s="11"/>
      <c r="O15" s="11"/>
      <c r="P15" s="12"/>
      <c r="Q15" s="87" t="e">
        <f t="shared" si="3"/>
        <v>#DIV/0!</v>
      </c>
      <c r="R15" s="11"/>
      <c r="S15" s="11"/>
      <c r="T15" s="11"/>
      <c r="U15" s="12"/>
      <c r="V15" s="87" t="e">
        <f t="shared" si="4"/>
        <v>#DIV/0!</v>
      </c>
      <c r="W15" s="11"/>
      <c r="X15" s="11"/>
      <c r="Y15" s="11"/>
      <c r="Z15" s="12"/>
      <c r="AA15" s="87" t="e">
        <f t="shared" si="5"/>
        <v>#DIV/0!</v>
      </c>
      <c r="AB15" s="11"/>
      <c r="AC15" s="10"/>
      <c r="AD15" s="12"/>
      <c r="AE15" s="13"/>
      <c r="AF15" s="87" t="e">
        <f t="shared" si="6"/>
        <v>#DIV/0!</v>
      </c>
      <c r="AG15" s="11"/>
      <c r="AH15" s="14"/>
      <c r="AI15" s="13"/>
      <c r="AJ15" s="13"/>
      <c r="AK15" s="105" t="e">
        <f t="shared" si="7"/>
        <v>#DIV/0!</v>
      </c>
      <c r="AL15" s="15"/>
      <c r="AM15" s="15"/>
      <c r="AN15" s="16"/>
      <c r="AO15" s="22"/>
      <c r="AP15" s="88" t="e">
        <f t="shared" si="8"/>
        <v>#DIV/0!</v>
      </c>
      <c r="AQ15" s="14"/>
      <c r="AR15" s="22"/>
      <c r="AS15" s="22"/>
      <c r="AT15" s="22"/>
      <c r="AU15" s="88" t="e">
        <f t="shared" si="9"/>
        <v>#DIV/0!</v>
      </c>
      <c r="AV15" s="14"/>
      <c r="AW15" s="22"/>
      <c r="AX15" s="22"/>
      <c r="AY15" s="22"/>
      <c r="AZ15" s="89" t="e">
        <f t="shared" si="10"/>
        <v>#DIV/0!</v>
      </c>
      <c r="BA15" s="14"/>
      <c r="BB15" s="22"/>
      <c r="BC15" s="22"/>
      <c r="BD15" s="22"/>
      <c r="BE15" s="89" t="e">
        <f t="shared" si="11"/>
        <v>#DIV/0!</v>
      </c>
      <c r="BF15" s="15"/>
      <c r="BG15" s="16"/>
      <c r="BH15" s="16"/>
      <c r="BI15" s="22"/>
      <c r="BJ15" s="89" t="e">
        <f t="shared" si="12"/>
        <v>#DIV/0!</v>
      </c>
      <c r="BK15" s="15"/>
      <c r="BL15" s="16"/>
      <c r="BM15" s="14"/>
      <c r="BN15" s="22"/>
      <c r="BO15" s="88" t="e">
        <f t="shared" si="13"/>
        <v>#DIV/0!</v>
      </c>
      <c r="BP15" s="14"/>
      <c r="BQ15" s="16"/>
      <c r="BR15" s="16"/>
      <c r="BS15" s="22"/>
      <c r="BT15" s="88" t="e">
        <f t="shared" si="14"/>
        <v>#DIV/0!</v>
      </c>
      <c r="BU15" s="15"/>
      <c r="BV15" s="16"/>
      <c r="BW15" s="16"/>
      <c r="BX15" s="22"/>
      <c r="BY15" s="88" t="e">
        <f t="shared" si="15"/>
        <v>#DIV/0!</v>
      </c>
      <c r="BZ15" s="83">
        <f t="shared" si="36"/>
        <v>0</v>
      </c>
      <c r="CA15" s="77">
        <f t="shared" si="16"/>
        <v>0</v>
      </c>
      <c r="CB15" s="77">
        <f t="shared" si="17"/>
        <v>0</v>
      </c>
      <c r="CC15" s="77">
        <f t="shared" si="18"/>
        <v>0</v>
      </c>
      <c r="CD15" s="77">
        <f t="shared" si="19"/>
        <v>0</v>
      </c>
      <c r="CE15" s="77">
        <f t="shared" si="35"/>
        <v>0</v>
      </c>
      <c r="CF15" s="77">
        <f t="shared" si="20"/>
        <v>0</v>
      </c>
      <c r="CG15" s="77">
        <f t="shared" si="21"/>
        <v>0</v>
      </c>
      <c r="CH15" s="77">
        <f t="shared" si="22"/>
        <v>0</v>
      </c>
      <c r="CI15" s="77">
        <f t="shared" si="23"/>
        <v>0</v>
      </c>
      <c r="CJ15" s="77">
        <f t="shared" si="24"/>
        <v>0</v>
      </c>
      <c r="CK15" s="77">
        <f t="shared" si="25"/>
        <v>0</v>
      </c>
      <c r="CL15" s="77">
        <f t="shared" si="26"/>
        <v>0</v>
      </c>
      <c r="CM15" s="77">
        <f t="shared" si="27"/>
        <v>0</v>
      </c>
      <c r="CN15" s="77">
        <f t="shared" si="28"/>
        <v>0</v>
      </c>
      <c r="CO15" s="77">
        <f t="shared" si="29"/>
        <v>0</v>
      </c>
      <c r="CP15" s="77">
        <f t="shared" si="30"/>
        <v>0</v>
      </c>
      <c r="CQ15" s="77">
        <f t="shared" si="31"/>
        <v>0</v>
      </c>
      <c r="CR15" s="77">
        <f t="shared" si="32"/>
        <v>0</v>
      </c>
      <c r="CS15" s="77">
        <f t="shared" si="33"/>
        <v>0</v>
      </c>
      <c r="CT15" s="78">
        <f t="shared" si="34"/>
        <v>0</v>
      </c>
      <c r="CU15" s="78">
        <f t="shared" si="0"/>
        <v>0</v>
      </c>
      <c r="CV15" s="78">
        <f t="shared" si="0"/>
        <v>0</v>
      </c>
      <c r="CW15" s="78">
        <f t="shared" si="0"/>
        <v>0</v>
      </c>
      <c r="CX15" s="78">
        <f t="shared" si="0"/>
        <v>0</v>
      </c>
    </row>
    <row r="16" spans="1:102" ht="14.25" thickBot="1">
      <c r="A16" s="24">
        <v>7</v>
      </c>
      <c r="B16" s="37"/>
      <c r="C16" s="16"/>
      <c r="D16" s="16"/>
      <c r="E16" s="16"/>
      <c r="F16" s="22"/>
      <c r="G16" s="103" t="e">
        <f t="shared" si="1"/>
        <v>#DIV/0!</v>
      </c>
      <c r="H16" s="17"/>
      <c r="I16" s="18"/>
      <c r="J16" s="18"/>
      <c r="K16" s="20"/>
      <c r="L16" s="86" t="e">
        <f t="shared" si="2"/>
        <v>#DIV/0!</v>
      </c>
      <c r="M16" s="11"/>
      <c r="N16" s="11"/>
      <c r="O16" s="11"/>
      <c r="P16" s="12"/>
      <c r="Q16" s="87" t="e">
        <f t="shared" si="3"/>
        <v>#DIV/0!</v>
      </c>
      <c r="R16" s="11"/>
      <c r="S16" s="11"/>
      <c r="T16" s="11"/>
      <c r="U16" s="12"/>
      <c r="V16" s="87" t="e">
        <f t="shared" si="4"/>
        <v>#DIV/0!</v>
      </c>
      <c r="W16" s="11"/>
      <c r="X16" s="11"/>
      <c r="Y16" s="11"/>
      <c r="Z16" s="12"/>
      <c r="AA16" s="87" t="e">
        <f t="shared" si="5"/>
        <v>#DIV/0!</v>
      </c>
      <c r="AB16" s="11"/>
      <c r="AC16" s="10"/>
      <c r="AD16" s="12"/>
      <c r="AE16" s="13"/>
      <c r="AF16" s="87" t="e">
        <f t="shared" si="6"/>
        <v>#DIV/0!</v>
      </c>
      <c r="AG16" s="11"/>
      <c r="AH16" s="14"/>
      <c r="AI16" s="13"/>
      <c r="AJ16" s="13"/>
      <c r="AK16" s="105" t="e">
        <f t="shared" si="7"/>
        <v>#DIV/0!</v>
      </c>
      <c r="AL16" s="15"/>
      <c r="AM16" s="15"/>
      <c r="AN16" s="16"/>
      <c r="AO16" s="22"/>
      <c r="AP16" s="88" t="e">
        <f t="shared" si="8"/>
        <v>#DIV/0!</v>
      </c>
      <c r="AQ16" s="14"/>
      <c r="AR16" s="22"/>
      <c r="AS16" s="22"/>
      <c r="AT16" s="22"/>
      <c r="AU16" s="88" t="e">
        <f t="shared" si="9"/>
        <v>#DIV/0!</v>
      </c>
      <c r="AV16" s="14"/>
      <c r="AW16" s="22"/>
      <c r="AX16" s="22"/>
      <c r="AY16" s="22"/>
      <c r="AZ16" s="89" t="e">
        <f t="shared" si="10"/>
        <v>#DIV/0!</v>
      </c>
      <c r="BA16" s="14"/>
      <c r="BB16" s="22"/>
      <c r="BC16" s="22"/>
      <c r="BD16" s="22"/>
      <c r="BE16" s="89" t="e">
        <f t="shared" si="11"/>
        <v>#DIV/0!</v>
      </c>
      <c r="BF16" s="15"/>
      <c r="BG16" s="16"/>
      <c r="BH16" s="16"/>
      <c r="BI16" s="22"/>
      <c r="BJ16" s="89" t="e">
        <f t="shared" si="12"/>
        <v>#DIV/0!</v>
      </c>
      <c r="BK16" s="15"/>
      <c r="BL16" s="16"/>
      <c r="BM16" s="14"/>
      <c r="BN16" s="22"/>
      <c r="BO16" s="88" t="e">
        <f t="shared" si="13"/>
        <v>#DIV/0!</v>
      </c>
      <c r="BP16" s="14"/>
      <c r="BQ16" s="16"/>
      <c r="BR16" s="16"/>
      <c r="BS16" s="22"/>
      <c r="BT16" s="88" t="e">
        <f t="shared" si="14"/>
        <v>#DIV/0!</v>
      </c>
      <c r="BU16" s="15"/>
      <c r="BV16" s="16"/>
      <c r="BW16" s="16"/>
      <c r="BX16" s="22"/>
      <c r="BY16" s="88" t="e">
        <f t="shared" si="15"/>
        <v>#DIV/0!</v>
      </c>
      <c r="BZ16" s="83">
        <f t="shared" si="36"/>
        <v>0</v>
      </c>
      <c r="CA16" s="77">
        <f t="shared" si="16"/>
        <v>0</v>
      </c>
      <c r="CB16" s="77">
        <f t="shared" si="17"/>
        <v>0</v>
      </c>
      <c r="CC16" s="77">
        <f t="shared" si="18"/>
        <v>0</v>
      </c>
      <c r="CD16" s="77">
        <f t="shared" si="19"/>
        <v>0</v>
      </c>
      <c r="CE16" s="77">
        <f t="shared" si="35"/>
        <v>0</v>
      </c>
      <c r="CF16" s="77">
        <f t="shared" si="20"/>
        <v>0</v>
      </c>
      <c r="CG16" s="77">
        <f t="shared" si="21"/>
        <v>0</v>
      </c>
      <c r="CH16" s="77">
        <f t="shared" si="22"/>
        <v>0</v>
      </c>
      <c r="CI16" s="77">
        <f t="shared" si="23"/>
        <v>0</v>
      </c>
      <c r="CJ16" s="77">
        <f t="shared" si="24"/>
        <v>0</v>
      </c>
      <c r="CK16" s="77">
        <f t="shared" si="25"/>
        <v>0</v>
      </c>
      <c r="CL16" s="77">
        <f t="shared" si="26"/>
        <v>0</v>
      </c>
      <c r="CM16" s="77">
        <f t="shared" si="27"/>
        <v>0</v>
      </c>
      <c r="CN16" s="77">
        <f t="shared" si="28"/>
        <v>0</v>
      </c>
      <c r="CO16" s="77">
        <f t="shared" si="29"/>
        <v>0</v>
      </c>
      <c r="CP16" s="77">
        <f t="shared" si="30"/>
        <v>0</v>
      </c>
      <c r="CQ16" s="77">
        <f t="shared" si="31"/>
        <v>0</v>
      </c>
      <c r="CR16" s="77">
        <f t="shared" si="32"/>
        <v>0</v>
      </c>
      <c r="CS16" s="77">
        <f t="shared" si="33"/>
        <v>0</v>
      </c>
      <c r="CT16" s="78">
        <f t="shared" si="34"/>
        <v>0</v>
      </c>
      <c r="CU16" s="78">
        <f t="shared" si="0"/>
        <v>0</v>
      </c>
      <c r="CV16" s="78">
        <f t="shared" si="0"/>
        <v>0</v>
      </c>
      <c r="CW16" s="78">
        <f t="shared" si="0"/>
        <v>0</v>
      </c>
      <c r="CX16" s="78">
        <f t="shared" si="0"/>
        <v>0</v>
      </c>
    </row>
    <row r="17" spans="1:102" ht="14.25" thickBot="1">
      <c r="A17" s="24">
        <v>8</v>
      </c>
      <c r="B17" s="37"/>
      <c r="C17" s="16"/>
      <c r="D17" s="16"/>
      <c r="E17" s="16"/>
      <c r="F17" s="22"/>
      <c r="G17" s="103" t="e">
        <f t="shared" si="1"/>
        <v>#DIV/0!</v>
      </c>
      <c r="H17" s="17"/>
      <c r="I17" s="18"/>
      <c r="J17" s="18"/>
      <c r="K17" s="20"/>
      <c r="L17" s="86" t="e">
        <f t="shared" si="2"/>
        <v>#DIV/0!</v>
      </c>
      <c r="M17" s="11"/>
      <c r="N17" s="11"/>
      <c r="O17" s="11"/>
      <c r="P17" s="12"/>
      <c r="Q17" s="87" t="e">
        <f t="shared" si="3"/>
        <v>#DIV/0!</v>
      </c>
      <c r="R17" s="11"/>
      <c r="S17" s="11"/>
      <c r="T17" s="11"/>
      <c r="U17" s="12"/>
      <c r="V17" s="87" t="e">
        <f t="shared" si="4"/>
        <v>#DIV/0!</v>
      </c>
      <c r="W17" s="11"/>
      <c r="X17" s="11"/>
      <c r="Y17" s="11"/>
      <c r="Z17" s="12"/>
      <c r="AA17" s="87" t="e">
        <f t="shared" si="5"/>
        <v>#DIV/0!</v>
      </c>
      <c r="AB17" s="11"/>
      <c r="AC17" s="10"/>
      <c r="AD17" s="12"/>
      <c r="AE17" s="13"/>
      <c r="AF17" s="87" t="e">
        <f t="shared" si="6"/>
        <v>#DIV/0!</v>
      </c>
      <c r="AG17" s="11"/>
      <c r="AH17" s="14"/>
      <c r="AI17" s="13"/>
      <c r="AJ17" s="13"/>
      <c r="AK17" s="105" t="e">
        <f t="shared" si="7"/>
        <v>#DIV/0!</v>
      </c>
      <c r="AL17" s="15"/>
      <c r="AM17" s="15"/>
      <c r="AN17" s="16"/>
      <c r="AO17" s="22"/>
      <c r="AP17" s="88" t="e">
        <f t="shared" si="8"/>
        <v>#DIV/0!</v>
      </c>
      <c r="AQ17" s="14"/>
      <c r="AR17" s="22"/>
      <c r="AS17" s="22"/>
      <c r="AT17" s="22"/>
      <c r="AU17" s="88" t="e">
        <f t="shared" si="9"/>
        <v>#DIV/0!</v>
      </c>
      <c r="AV17" s="14"/>
      <c r="AW17" s="22"/>
      <c r="AX17" s="22"/>
      <c r="AY17" s="22"/>
      <c r="AZ17" s="89" t="e">
        <f t="shared" si="10"/>
        <v>#DIV/0!</v>
      </c>
      <c r="BA17" s="14"/>
      <c r="BB17" s="22"/>
      <c r="BC17" s="22"/>
      <c r="BD17" s="22"/>
      <c r="BE17" s="89" t="e">
        <f t="shared" si="11"/>
        <v>#DIV/0!</v>
      </c>
      <c r="BF17" s="15"/>
      <c r="BG17" s="16"/>
      <c r="BH17" s="16"/>
      <c r="BI17" s="22"/>
      <c r="BJ17" s="89" t="e">
        <f t="shared" si="12"/>
        <v>#DIV/0!</v>
      </c>
      <c r="BK17" s="15"/>
      <c r="BL17" s="16"/>
      <c r="BM17" s="14"/>
      <c r="BN17" s="22"/>
      <c r="BO17" s="88" t="e">
        <f t="shared" si="13"/>
        <v>#DIV/0!</v>
      </c>
      <c r="BP17" s="14"/>
      <c r="BQ17" s="16"/>
      <c r="BR17" s="16"/>
      <c r="BS17" s="22"/>
      <c r="BT17" s="88" t="e">
        <f t="shared" si="14"/>
        <v>#DIV/0!</v>
      </c>
      <c r="BU17" s="15"/>
      <c r="BV17" s="16"/>
      <c r="BW17" s="16"/>
      <c r="BX17" s="22"/>
      <c r="BY17" s="88" t="e">
        <f t="shared" si="15"/>
        <v>#DIV/0!</v>
      </c>
      <c r="BZ17" s="83">
        <f t="shared" si="36"/>
        <v>0</v>
      </c>
      <c r="CA17" s="77">
        <f t="shared" si="16"/>
        <v>0</v>
      </c>
      <c r="CB17" s="77">
        <f t="shared" si="17"/>
        <v>0</v>
      </c>
      <c r="CC17" s="77">
        <f t="shared" si="18"/>
        <v>0</v>
      </c>
      <c r="CD17" s="77">
        <f t="shared" si="19"/>
        <v>0</v>
      </c>
      <c r="CE17" s="77">
        <f t="shared" si="35"/>
        <v>0</v>
      </c>
      <c r="CF17" s="77">
        <f t="shared" si="20"/>
        <v>0</v>
      </c>
      <c r="CG17" s="77">
        <f t="shared" si="21"/>
        <v>0</v>
      </c>
      <c r="CH17" s="77">
        <f t="shared" si="22"/>
        <v>0</v>
      </c>
      <c r="CI17" s="77">
        <f t="shared" si="23"/>
        <v>0</v>
      </c>
      <c r="CJ17" s="77">
        <f t="shared" si="24"/>
        <v>0</v>
      </c>
      <c r="CK17" s="77">
        <f t="shared" si="25"/>
        <v>0</v>
      </c>
      <c r="CL17" s="77">
        <f t="shared" si="26"/>
        <v>0</v>
      </c>
      <c r="CM17" s="77">
        <f t="shared" si="27"/>
        <v>0</v>
      </c>
      <c r="CN17" s="77">
        <f t="shared" si="28"/>
        <v>0</v>
      </c>
      <c r="CO17" s="77">
        <f t="shared" si="29"/>
        <v>0</v>
      </c>
      <c r="CP17" s="77">
        <f t="shared" si="30"/>
        <v>0</v>
      </c>
      <c r="CQ17" s="77">
        <f t="shared" si="31"/>
        <v>0</v>
      </c>
      <c r="CR17" s="77">
        <f t="shared" si="32"/>
        <v>0</v>
      </c>
      <c r="CS17" s="77">
        <f t="shared" si="33"/>
        <v>0</v>
      </c>
      <c r="CT17" s="78">
        <f t="shared" si="34"/>
        <v>0</v>
      </c>
      <c r="CU17" s="78">
        <f t="shared" si="0"/>
        <v>0</v>
      </c>
      <c r="CV17" s="78">
        <f t="shared" si="0"/>
        <v>0</v>
      </c>
      <c r="CW17" s="78">
        <f t="shared" si="0"/>
        <v>0</v>
      </c>
      <c r="CX17" s="78">
        <f t="shared" si="0"/>
        <v>0</v>
      </c>
    </row>
    <row r="18" spans="1:102" ht="14.25" thickBot="1">
      <c r="A18" s="24">
        <v>9</v>
      </c>
      <c r="B18" s="37"/>
      <c r="C18" s="16"/>
      <c r="D18" s="16"/>
      <c r="E18" s="16"/>
      <c r="F18" s="22"/>
      <c r="G18" s="103" t="e">
        <f t="shared" si="1"/>
        <v>#DIV/0!</v>
      </c>
      <c r="H18" s="17"/>
      <c r="I18" s="18"/>
      <c r="J18" s="18"/>
      <c r="K18" s="20"/>
      <c r="L18" s="86" t="e">
        <f t="shared" si="2"/>
        <v>#DIV/0!</v>
      </c>
      <c r="M18" s="11"/>
      <c r="N18" s="11"/>
      <c r="O18" s="11"/>
      <c r="P18" s="12"/>
      <c r="Q18" s="87" t="e">
        <f t="shared" si="3"/>
        <v>#DIV/0!</v>
      </c>
      <c r="R18" s="11"/>
      <c r="S18" s="11"/>
      <c r="T18" s="11"/>
      <c r="U18" s="12"/>
      <c r="V18" s="87" t="e">
        <f t="shared" si="4"/>
        <v>#DIV/0!</v>
      </c>
      <c r="W18" s="11"/>
      <c r="X18" s="11"/>
      <c r="Y18" s="11"/>
      <c r="Z18" s="12"/>
      <c r="AA18" s="87" t="e">
        <f t="shared" si="5"/>
        <v>#DIV/0!</v>
      </c>
      <c r="AB18" s="11"/>
      <c r="AC18" s="10"/>
      <c r="AD18" s="12"/>
      <c r="AE18" s="13"/>
      <c r="AF18" s="87" t="e">
        <f t="shared" si="6"/>
        <v>#DIV/0!</v>
      </c>
      <c r="AG18" s="11"/>
      <c r="AH18" s="14"/>
      <c r="AI18" s="13"/>
      <c r="AJ18" s="13"/>
      <c r="AK18" s="105" t="e">
        <f t="shared" si="7"/>
        <v>#DIV/0!</v>
      </c>
      <c r="AL18" s="15"/>
      <c r="AM18" s="15"/>
      <c r="AN18" s="16"/>
      <c r="AO18" s="22"/>
      <c r="AP18" s="88" t="e">
        <f t="shared" si="8"/>
        <v>#DIV/0!</v>
      </c>
      <c r="AQ18" s="14"/>
      <c r="AR18" s="22"/>
      <c r="AS18" s="22"/>
      <c r="AT18" s="22"/>
      <c r="AU18" s="88" t="e">
        <f t="shared" si="9"/>
        <v>#DIV/0!</v>
      </c>
      <c r="AV18" s="14"/>
      <c r="AW18" s="22"/>
      <c r="AX18" s="22"/>
      <c r="AY18" s="22"/>
      <c r="AZ18" s="89" t="e">
        <f t="shared" si="10"/>
        <v>#DIV/0!</v>
      </c>
      <c r="BA18" s="14"/>
      <c r="BB18" s="22"/>
      <c r="BC18" s="22"/>
      <c r="BD18" s="22"/>
      <c r="BE18" s="89" t="e">
        <f t="shared" si="11"/>
        <v>#DIV/0!</v>
      </c>
      <c r="BF18" s="15"/>
      <c r="BG18" s="16"/>
      <c r="BH18" s="16"/>
      <c r="BI18" s="22"/>
      <c r="BJ18" s="89" t="e">
        <f t="shared" si="12"/>
        <v>#DIV/0!</v>
      </c>
      <c r="BK18" s="15"/>
      <c r="BL18" s="16"/>
      <c r="BM18" s="14"/>
      <c r="BN18" s="22"/>
      <c r="BO18" s="88" t="e">
        <f t="shared" si="13"/>
        <v>#DIV/0!</v>
      </c>
      <c r="BP18" s="14"/>
      <c r="BQ18" s="16"/>
      <c r="BR18" s="16"/>
      <c r="BS18" s="22"/>
      <c r="BT18" s="88" t="e">
        <f t="shared" si="14"/>
        <v>#DIV/0!</v>
      </c>
      <c r="BU18" s="15"/>
      <c r="BV18" s="16"/>
      <c r="BW18" s="16"/>
      <c r="BX18" s="22"/>
      <c r="BY18" s="88" t="e">
        <f t="shared" si="15"/>
        <v>#DIV/0!</v>
      </c>
      <c r="BZ18" s="83">
        <f t="shared" si="36"/>
        <v>0</v>
      </c>
      <c r="CA18" s="77">
        <f t="shared" si="16"/>
        <v>0</v>
      </c>
      <c r="CB18" s="77">
        <f t="shared" si="17"/>
        <v>0</v>
      </c>
      <c r="CC18" s="77">
        <f t="shared" si="18"/>
        <v>0</v>
      </c>
      <c r="CD18" s="77">
        <f t="shared" si="19"/>
        <v>0</v>
      </c>
      <c r="CE18" s="77">
        <f t="shared" si="35"/>
        <v>0</v>
      </c>
      <c r="CF18" s="77">
        <f t="shared" si="20"/>
        <v>0</v>
      </c>
      <c r="CG18" s="77">
        <f t="shared" si="21"/>
        <v>0</v>
      </c>
      <c r="CH18" s="77">
        <f t="shared" si="22"/>
        <v>0</v>
      </c>
      <c r="CI18" s="77">
        <f t="shared" si="23"/>
        <v>0</v>
      </c>
      <c r="CJ18" s="77">
        <f t="shared" si="24"/>
        <v>0</v>
      </c>
      <c r="CK18" s="77">
        <f t="shared" si="25"/>
        <v>0</v>
      </c>
      <c r="CL18" s="77">
        <f t="shared" si="26"/>
        <v>0</v>
      </c>
      <c r="CM18" s="77">
        <f t="shared" si="27"/>
        <v>0</v>
      </c>
      <c r="CN18" s="77">
        <f t="shared" si="28"/>
        <v>0</v>
      </c>
      <c r="CO18" s="77">
        <f t="shared" si="29"/>
        <v>0</v>
      </c>
      <c r="CP18" s="77">
        <f t="shared" si="30"/>
        <v>0</v>
      </c>
      <c r="CQ18" s="77">
        <f t="shared" si="31"/>
        <v>0</v>
      </c>
      <c r="CR18" s="77">
        <f t="shared" si="32"/>
        <v>0</v>
      </c>
      <c r="CS18" s="77">
        <f t="shared" si="33"/>
        <v>0</v>
      </c>
      <c r="CT18" s="78">
        <f t="shared" si="34"/>
        <v>0</v>
      </c>
      <c r="CU18" s="78">
        <f t="shared" si="0"/>
        <v>0</v>
      </c>
      <c r="CV18" s="78">
        <f t="shared" si="0"/>
        <v>0</v>
      </c>
      <c r="CW18" s="78">
        <f t="shared" si="0"/>
        <v>0</v>
      </c>
      <c r="CX18" s="78">
        <f t="shared" si="0"/>
        <v>0</v>
      </c>
    </row>
    <row r="19" spans="1:102" ht="14.25" thickBot="1">
      <c r="A19" s="24">
        <v>10</v>
      </c>
      <c r="B19" s="37"/>
      <c r="C19" s="16"/>
      <c r="D19" s="16"/>
      <c r="E19" s="16"/>
      <c r="F19" s="22"/>
      <c r="G19" s="103" t="e">
        <f t="shared" si="1"/>
        <v>#DIV/0!</v>
      </c>
      <c r="H19" s="17"/>
      <c r="I19" s="18"/>
      <c r="J19" s="18"/>
      <c r="K19" s="20"/>
      <c r="L19" s="86" t="e">
        <f t="shared" si="2"/>
        <v>#DIV/0!</v>
      </c>
      <c r="M19" s="11"/>
      <c r="N19" s="11"/>
      <c r="O19" s="11"/>
      <c r="P19" s="12"/>
      <c r="Q19" s="87" t="e">
        <f t="shared" si="3"/>
        <v>#DIV/0!</v>
      </c>
      <c r="R19" s="11"/>
      <c r="S19" s="11"/>
      <c r="T19" s="11"/>
      <c r="U19" s="12"/>
      <c r="V19" s="87" t="e">
        <f t="shared" si="4"/>
        <v>#DIV/0!</v>
      </c>
      <c r="W19" s="11"/>
      <c r="X19" s="11"/>
      <c r="Y19" s="11"/>
      <c r="Z19" s="12"/>
      <c r="AA19" s="87" t="e">
        <f t="shared" si="5"/>
        <v>#DIV/0!</v>
      </c>
      <c r="AB19" s="17"/>
      <c r="AC19" s="18"/>
      <c r="AD19" s="19"/>
      <c r="AE19" s="20"/>
      <c r="AF19" s="87" t="e">
        <f t="shared" si="6"/>
        <v>#DIV/0!</v>
      </c>
      <c r="AG19" s="17"/>
      <c r="AH19" s="14"/>
      <c r="AI19" s="20"/>
      <c r="AJ19" s="20"/>
      <c r="AK19" s="105" t="e">
        <f t="shared" si="7"/>
        <v>#DIV/0!</v>
      </c>
      <c r="AL19" s="15"/>
      <c r="AM19" s="15"/>
      <c r="AN19" s="16"/>
      <c r="AO19" s="22"/>
      <c r="AP19" s="88" t="e">
        <f t="shared" si="8"/>
        <v>#DIV/0!</v>
      </c>
      <c r="AQ19" s="14"/>
      <c r="AR19" s="22"/>
      <c r="AS19" s="22"/>
      <c r="AT19" s="22"/>
      <c r="AU19" s="88" t="e">
        <f t="shared" si="9"/>
        <v>#DIV/0!</v>
      </c>
      <c r="AV19" s="14"/>
      <c r="AW19" s="22"/>
      <c r="AX19" s="22"/>
      <c r="AY19" s="22"/>
      <c r="AZ19" s="89" t="e">
        <f t="shared" si="10"/>
        <v>#DIV/0!</v>
      </c>
      <c r="BA19" s="14"/>
      <c r="BB19" s="22"/>
      <c r="BC19" s="22"/>
      <c r="BD19" s="22"/>
      <c r="BE19" s="89" t="e">
        <f t="shared" si="11"/>
        <v>#DIV/0!</v>
      </c>
      <c r="BF19" s="15"/>
      <c r="BG19" s="16"/>
      <c r="BH19" s="16"/>
      <c r="BI19" s="22"/>
      <c r="BJ19" s="89" t="e">
        <f t="shared" si="12"/>
        <v>#DIV/0!</v>
      </c>
      <c r="BK19" s="15"/>
      <c r="BL19" s="16"/>
      <c r="BM19" s="14"/>
      <c r="BN19" s="22"/>
      <c r="BO19" s="88" t="e">
        <f t="shared" si="13"/>
        <v>#DIV/0!</v>
      </c>
      <c r="BP19" s="14"/>
      <c r="BQ19" s="16"/>
      <c r="BR19" s="16"/>
      <c r="BS19" s="22"/>
      <c r="BT19" s="88" t="e">
        <f t="shared" si="14"/>
        <v>#DIV/0!</v>
      </c>
      <c r="BU19" s="15"/>
      <c r="BV19" s="16"/>
      <c r="BW19" s="16"/>
      <c r="BX19" s="22"/>
      <c r="BY19" s="88" t="e">
        <f t="shared" si="15"/>
        <v>#DIV/0!</v>
      </c>
      <c r="BZ19" s="83">
        <f t="shared" si="36"/>
        <v>0</v>
      </c>
      <c r="CA19" s="77">
        <f t="shared" si="16"/>
        <v>0</v>
      </c>
      <c r="CB19" s="77">
        <f t="shared" si="17"/>
        <v>0</v>
      </c>
      <c r="CC19" s="77">
        <f t="shared" si="18"/>
        <v>0</v>
      </c>
      <c r="CD19" s="77">
        <f t="shared" si="19"/>
        <v>0</v>
      </c>
      <c r="CE19" s="77">
        <f t="shared" si="35"/>
        <v>0</v>
      </c>
      <c r="CF19" s="77">
        <f t="shared" si="20"/>
        <v>0</v>
      </c>
      <c r="CG19" s="77">
        <f t="shared" si="21"/>
        <v>0</v>
      </c>
      <c r="CH19" s="77">
        <f t="shared" si="22"/>
        <v>0</v>
      </c>
      <c r="CI19" s="77">
        <f t="shared" si="23"/>
        <v>0</v>
      </c>
      <c r="CJ19" s="77">
        <f t="shared" si="24"/>
        <v>0</v>
      </c>
      <c r="CK19" s="77">
        <f t="shared" si="25"/>
        <v>0</v>
      </c>
      <c r="CL19" s="77">
        <f t="shared" si="26"/>
        <v>0</v>
      </c>
      <c r="CM19" s="77">
        <f t="shared" si="27"/>
        <v>0</v>
      </c>
      <c r="CN19" s="77">
        <f t="shared" si="28"/>
        <v>0</v>
      </c>
      <c r="CO19" s="77">
        <f t="shared" si="29"/>
        <v>0</v>
      </c>
      <c r="CP19" s="77">
        <f t="shared" si="30"/>
        <v>0</v>
      </c>
      <c r="CQ19" s="77">
        <f t="shared" si="31"/>
        <v>0</v>
      </c>
      <c r="CR19" s="77">
        <f t="shared" si="32"/>
        <v>0</v>
      </c>
      <c r="CS19" s="77">
        <f t="shared" si="33"/>
        <v>0</v>
      </c>
      <c r="CT19" s="78">
        <f t="shared" si="34"/>
        <v>0</v>
      </c>
      <c r="CU19" s="78">
        <f t="shared" si="0"/>
        <v>0</v>
      </c>
      <c r="CV19" s="78">
        <f t="shared" si="0"/>
        <v>0</v>
      </c>
      <c r="CW19" s="78">
        <f t="shared" si="0"/>
        <v>0</v>
      </c>
      <c r="CX19" s="78">
        <f t="shared" si="0"/>
        <v>0</v>
      </c>
    </row>
    <row r="20" spans="1:102" ht="14.25" thickBot="1">
      <c r="A20" s="24">
        <v>11</v>
      </c>
      <c r="B20" s="37"/>
      <c r="C20" s="16"/>
      <c r="D20" s="16"/>
      <c r="E20" s="16"/>
      <c r="F20" s="22"/>
      <c r="G20" s="103" t="e">
        <f t="shared" si="1"/>
        <v>#DIV/0!</v>
      </c>
      <c r="H20" s="17"/>
      <c r="I20" s="18"/>
      <c r="J20" s="18"/>
      <c r="K20" s="20"/>
      <c r="L20" s="86" t="e">
        <f t="shared" si="2"/>
        <v>#DIV/0!</v>
      </c>
      <c r="M20" s="11"/>
      <c r="N20" s="11"/>
      <c r="O20" s="11"/>
      <c r="P20" s="12"/>
      <c r="Q20" s="87" t="e">
        <f t="shared" si="3"/>
        <v>#DIV/0!</v>
      </c>
      <c r="R20" s="11"/>
      <c r="S20" s="11"/>
      <c r="T20" s="11"/>
      <c r="U20" s="12"/>
      <c r="V20" s="87" t="e">
        <f t="shared" si="4"/>
        <v>#DIV/0!</v>
      </c>
      <c r="W20" s="11"/>
      <c r="X20" s="11"/>
      <c r="Y20" s="11"/>
      <c r="Z20" s="12"/>
      <c r="AA20" s="87" t="e">
        <f t="shared" si="5"/>
        <v>#DIV/0!</v>
      </c>
      <c r="AB20" s="17"/>
      <c r="AC20" s="18"/>
      <c r="AD20" s="19"/>
      <c r="AE20" s="20"/>
      <c r="AF20" s="87" t="e">
        <f t="shared" si="6"/>
        <v>#DIV/0!</v>
      </c>
      <c r="AG20" s="17"/>
      <c r="AH20" s="14"/>
      <c r="AI20" s="20"/>
      <c r="AJ20" s="20"/>
      <c r="AK20" s="105" t="e">
        <f t="shared" si="7"/>
        <v>#DIV/0!</v>
      </c>
      <c r="AL20" s="15"/>
      <c r="AM20" s="15"/>
      <c r="AN20" s="16"/>
      <c r="AO20" s="22"/>
      <c r="AP20" s="88" t="e">
        <f t="shared" si="8"/>
        <v>#DIV/0!</v>
      </c>
      <c r="AQ20" s="14"/>
      <c r="AR20" s="22"/>
      <c r="AS20" s="22"/>
      <c r="AT20" s="22"/>
      <c r="AU20" s="88" t="e">
        <f t="shared" si="9"/>
        <v>#DIV/0!</v>
      </c>
      <c r="AV20" s="14"/>
      <c r="AW20" s="22"/>
      <c r="AX20" s="22"/>
      <c r="AY20" s="22"/>
      <c r="AZ20" s="89" t="e">
        <f t="shared" si="10"/>
        <v>#DIV/0!</v>
      </c>
      <c r="BA20" s="14"/>
      <c r="BB20" s="22"/>
      <c r="BC20" s="22"/>
      <c r="BD20" s="22"/>
      <c r="BE20" s="89" t="e">
        <f t="shared" si="11"/>
        <v>#DIV/0!</v>
      </c>
      <c r="BF20" s="15"/>
      <c r="BG20" s="16"/>
      <c r="BH20" s="16"/>
      <c r="BI20" s="22"/>
      <c r="BJ20" s="89" t="e">
        <f t="shared" si="12"/>
        <v>#DIV/0!</v>
      </c>
      <c r="BK20" s="15"/>
      <c r="BL20" s="16"/>
      <c r="BM20" s="14"/>
      <c r="BN20" s="22"/>
      <c r="BO20" s="88" t="e">
        <f t="shared" si="13"/>
        <v>#DIV/0!</v>
      </c>
      <c r="BP20" s="14"/>
      <c r="BQ20" s="16"/>
      <c r="BR20" s="16"/>
      <c r="BS20" s="22"/>
      <c r="BT20" s="88" t="e">
        <f t="shared" si="14"/>
        <v>#DIV/0!</v>
      </c>
      <c r="BU20" s="15"/>
      <c r="BV20" s="16"/>
      <c r="BW20" s="16"/>
      <c r="BX20" s="22"/>
      <c r="BY20" s="88" t="e">
        <f t="shared" si="15"/>
        <v>#DIV/0!</v>
      </c>
      <c r="BZ20" s="83">
        <f t="shared" si="36"/>
        <v>0</v>
      </c>
      <c r="CA20" s="77">
        <f t="shared" si="16"/>
        <v>0</v>
      </c>
      <c r="CB20" s="77">
        <f t="shared" si="17"/>
        <v>0</v>
      </c>
      <c r="CC20" s="77">
        <f t="shared" si="18"/>
        <v>0</v>
      </c>
      <c r="CD20" s="77">
        <f t="shared" si="19"/>
        <v>0</v>
      </c>
      <c r="CE20" s="77">
        <f t="shared" si="35"/>
        <v>0</v>
      </c>
      <c r="CF20" s="77">
        <f t="shared" si="20"/>
        <v>0</v>
      </c>
      <c r="CG20" s="77">
        <f t="shared" si="21"/>
        <v>0</v>
      </c>
      <c r="CH20" s="77">
        <f t="shared" si="22"/>
        <v>0</v>
      </c>
      <c r="CI20" s="77">
        <f t="shared" si="23"/>
        <v>0</v>
      </c>
      <c r="CJ20" s="77">
        <f t="shared" si="24"/>
        <v>0</v>
      </c>
      <c r="CK20" s="77">
        <f t="shared" si="25"/>
        <v>0</v>
      </c>
      <c r="CL20" s="77">
        <f t="shared" si="26"/>
        <v>0</v>
      </c>
      <c r="CM20" s="77">
        <f t="shared" si="27"/>
        <v>0</v>
      </c>
      <c r="CN20" s="77">
        <f t="shared" si="28"/>
        <v>0</v>
      </c>
      <c r="CO20" s="77">
        <f t="shared" si="29"/>
        <v>0</v>
      </c>
      <c r="CP20" s="77">
        <f t="shared" si="30"/>
        <v>0</v>
      </c>
      <c r="CQ20" s="77">
        <f t="shared" si="31"/>
        <v>0</v>
      </c>
      <c r="CR20" s="77">
        <f t="shared" si="32"/>
        <v>0</v>
      </c>
      <c r="CS20" s="77">
        <f t="shared" si="33"/>
        <v>0</v>
      </c>
      <c r="CT20" s="78">
        <f t="shared" si="34"/>
        <v>0</v>
      </c>
      <c r="CU20" s="78">
        <f t="shared" si="0"/>
        <v>0</v>
      </c>
      <c r="CV20" s="78">
        <f t="shared" si="0"/>
        <v>0</v>
      </c>
      <c r="CW20" s="78">
        <f t="shared" si="0"/>
        <v>0</v>
      </c>
      <c r="CX20" s="78">
        <f t="shared" si="0"/>
        <v>0</v>
      </c>
    </row>
    <row r="21" spans="1:102" ht="14.25" thickBot="1">
      <c r="A21" s="24">
        <v>12</v>
      </c>
      <c r="B21" s="37"/>
      <c r="C21" s="16"/>
      <c r="D21" s="16"/>
      <c r="E21" s="16"/>
      <c r="F21" s="22"/>
      <c r="G21" s="103" t="e">
        <f t="shared" si="1"/>
        <v>#DIV/0!</v>
      </c>
      <c r="H21" s="17"/>
      <c r="I21" s="18"/>
      <c r="J21" s="18"/>
      <c r="K21" s="20"/>
      <c r="L21" s="86" t="e">
        <f t="shared" si="2"/>
        <v>#DIV/0!</v>
      </c>
      <c r="M21" s="11"/>
      <c r="N21" s="11"/>
      <c r="O21" s="11"/>
      <c r="P21" s="12"/>
      <c r="Q21" s="87" t="e">
        <f t="shared" si="3"/>
        <v>#DIV/0!</v>
      </c>
      <c r="R21" s="11"/>
      <c r="S21" s="11"/>
      <c r="T21" s="11"/>
      <c r="U21" s="12"/>
      <c r="V21" s="87" t="e">
        <f t="shared" si="4"/>
        <v>#DIV/0!</v>
      </c>
      <c r="W21" s="11"/>
      <c r="X21" s="11"/>
      <c r="Y21" s="11"/>
      <c r="Z21" s="12"/>
      <c r="AA21" s="87" t="e">
        <f t="shared" si="5"/>
        <v>#DIV/0!</v>
      </c>
      <c r="AB21" s="17"/>
      <c r="AC21" s="18"/>
      <c r="AD21" s="19"/>
      <c r="AE21" s="20"/>
      <c r="AF21" s="87" t="e">
        <f t="shared" si="6"/>
        <v>#DIV/0!</v>
      </c>
      <c r="AG21" s="17"/>
      <c r="AH21" s="14"/>
      <c r="AI21" s="20"/>
      <c r="AJ21" s="20"/>
      <c r="AK21" s="105" t="e">
        <f t="shared" si="7"/>
        <v>#DIV/0!</v>
      </c>
      <c r="AL21" s="15"/>
      <c r="AM21" s="15"/>
      <c r="AN21" s="16"/>
      <c r="AO21" s="22"/>
      <c r="AP21" s="88" t="e">
        <f t="shared" si="8"/>
        <v>#DIV/0!</v>
      </c>
      <c r="AQ21" s="14"/>
      <c r="AR21" s="22"/>
      <c r="AS21" s="22"/>
      <c r="AT21" s="22"/>
      <c r="AU21" s="88" t="e">
        <f t="shared" si="9"/>
        <v>#DIV/0!</v>
      </c>
      <c r="AV21" s="14"/>
      <c r="AW21" s="22"/>
      <c r="AX21" s="22"/>
      <c r="AY21" s="22"/>
      <c r="AZ21" s="89" t="e">
        <f t="shared" si="10"/>
        <v>#DIV/0!</v>
      </c>
      <c r="BA21" s="14"/>
      <c r="BB21" s="22"/>
      <c r="BC21" s="22"/>
      <c r="BD21" s="22"/>
      <c r="BE21" s="89" t="e">
        <f t="shared" si="11"/>
        <v>#DIV/0!</v>
      </c>
      <c r="BF21" s="15"/>
      <c r="BG21" s="16"/>
      <c r="BH21" s="16"/>
      <c r="BI21" s="22"/>
      <c r="BJ21" s="89" t="e">
        <f t="shared" si="12"/>
        <v>#DIV/0!</v>
      </c>
      <c r="BK21" s="15"/>
      <c r="BL21" s="16"/>
      <c r="BM21" s="14"/>
      <c r="BN21" s="22"/>
      <c r="BO21" s="88" t="e">
        <f t="shared" si="13"/>
        <v>#DIV/0!</v>
      </c>
      <c r="BP21" s="14"/>
      <c r="BQ21" s="16"/>
      <c r="BR21" s="16"/>
      <c r="BS21" s="22"/>
      <c r="BT21" s="88" t="e">
        <f t="shared" si="14"/>
        <v>#DIV/0!</v>
      </c>
      <c r="BU21" s="15"/>
      <c r="BV21" s="16"/>
      <c r="BW21" s="16"/>
      <c r="BX21" s="22"/>
      <c r="BY21" s="88" t="e">
        <f t="shared" si="15"/>
        <v>#DIV/0!</v>
      </c>
      <c r="BZ21" s="83">
        <f t="shared" si="36"/>
        <v>0</v>
      </c>
      <c r="CA21" s="77">
        <f t="shared" si="16"/>
        <v>0</v>
      </c>
      <c r="CB21" s="77">
        <f t="shared" si="17"/>
        <v>0</v>
      </c>
      <c r="CC21" s="77">
        <f t="shared" si="18"/>
        <v>0</v>
      </c>
      <c r="CD21" s="77">
        <f t="shared" si="19"/>
        <v>0</v>
      </c>
      <c r="CE21" s="77">
        <f t="shared" si="35"/>
        <v>0</v>
      </c>
      <c r="CF21" s="77">
        <f t="shared" si="20"/>
        <v>0</v>
      </c>
      <c r="CG21" s="77">
        <f t="shared" si="21"/>
        <v>0</v>
      </c>
      <c r="CH21" s="77">
        <f t="shared" si="22"/>
        <v>0</v>
      </c>
      <c r="CI21" s="77">
        <f t="shared" si="23"/>
        <v>0</v>
      </c>
      <c r="CJ21" s="77">
        <f t="shared" si="24"/>
        <v>0</v>
      </c>
      <c r="CK21" s="77">
        <f t="shared" si="25"/>
        <v>0</v>
      </c>
      <c r="CL21" s="77">
        <f t="shared" si="26"/>
        <v>0</v>
      </c>
      <c r="CM21" s="77">
        <f t="shared" si="27"/>
        <v>0</v>
      </c>
      <c r="CN21" s="77">
        <f t="shared" si="28"/>
        <v>0</v>
      </c>
      <c r="CO21" s="77">
        <f t="shared" si="29"/>
        <v>0</v>
      </c>
      <c r="CP21" s="77">
        <f t="shared" si="30"/>
        <v>0</v>
      </c>
      <c r="CQ21" s="77">
        <f t="shared" si="31"/>
        <v>0</v>
      </c>
      <c r="CR21" s="77">
        <f t="shared" si="32"/>
        <v>0</v>
      </c>
      <c r="CS21" s="77">
        <f t="shared" si="33"/>
        <v>0</v>
      </c>
      <c r="CT21" s="78">
        <f t="shared" si="34"/>
        <v>0</v>
      </c>
      <c r="CU21" s="78">
        <f t="shared" si="0"/>
        <v>0</v>
      </c>
      <c r="CV21" s="78">
        <f t="shared" si="0"/>
        <v>0</v>
      </c>
      <c r="CW21" s="78">
        <f t="shared" si="0"/>
        <v>0</v>
      </c>
      <c r="CX21" s="78">
        <f t="shared" si="0"/>
        <v>0</v>
      </c>
    </row>
    <row r="22" spans="1:102" ht="14.25" thickBot="1">
      <c r="A22" s="24">
        <v>13</v>
      </c>
      <c r="B22" s="37"/>
      <c r="C22" s="16"/>
      <c r="D22" s="16"/>
      <c r="E22" s="16"/>
      <c r="F22" s="22"/>
      <c r="G22" s="103" t="e">
        <f t="shared" si="1"/>
        <v>#DIV/0!</v>
      </c>
      <c r="H22" s="17"/>
      <c r="I22" s="18"/>
      <c r="J22" s="18"/>
      <c r="K22" s="20"/>
      <c r="L22" s="86" t="e">
        <f t="shared" si="2"/>
        <v>#DIV/0!</v>
      </c>
      <c r="M22" s="11"/>
      <c r="N22" s="11"/>
      <c r="O22" s="11"/>
      <c r="P22" s="12"/>
      <c r="Q22" s="87" t="e">
        <f t="shared" si="3"/>
        <v>#DIV/0!</v>
      </c>
      <c r="R22" s="11"/>
      <c r="S22" s="11"/>
      <c r="T22" s="11"/>
      <c r="U22" s="12"/>
      <c r="V22" s="87" t="e">
        <f t="shared" si="4"/>
        <v>#DIV/0!</v>
      </c>
      <c r="W22" s="11"/>
      <c r="X22" s="11"/>
      <c r="Y22" s="11"/>
      <c r="Z22" s="12"/>
      <c r="AA22" s="87" t="e">
        <f t="shared" si="5"/>
        <v>#DIV/0!</v>
      </c>
      <c r="AB22" s="17"/>
      <c r="AC22" s="18"/>
      <c r="AD22" s="19"/>
      <c r="AE22" s="20"/>
      <c r="AF22" s="87" t="e">
        <f t="shared" si="6"/>
        <v>#DIV/0!</v>
      </c>
      <c r="AG22" s="17"/>
      <c r="AH22" s="14"/>
      <c r="AI22" s="20"/>
      <c r="AJ22" s="20"/>
      <c r="AK22" s="105" t="e">
        <f t="shared" si="7"/>
        <v>#DIV/0!</v>
      </c>
      <c r="AL22" s="15"/>
      <c r="AM22" s="15"/>
      <c r="AN22" s="16"/>
      <c r="AO22" s="22"/>
      <c r="AP22" s="88" t="e">
        <f t="shared" si="8"/>
        <v>#DIV/0!</v>
      </c>
      <c r="AQ22" s="14"/>
      <c r="AR22" s="22"/>
      <c r="AS22" s="22"/>
      <c r="AT22" s="22"/>
      <c r="AU22" s="88" t="e">
        <f t="shared" si="9"/>
        <v>#DIV/0!</v>
      </c>
      <c r="AV22" s="14"/>
      <c r="AW22" s="22"/>
      <c r="AX22" s="22"/>
      <c r="AY22" s="22"/>
      <c r="AZ22" s="89" t="e">
        <f t="shared" si="10"/>
        <v>#DIV/0!</v>
      </c>
      <c r="BA22" s="14"/>
      <c r="BB22" s="22"/>
      <c r="BC22" s="22"/>
      <c r="BD22" s="22"/>
      <c r="BE22" s="89" t="e">
        <f t="shared" si="11"/>
        <v>#DIV/0!</v>
      </c>
      <c r="BF22" s="15"/>
      <c r="BG22" s="16"/>
      <c r="BH22" s="16"/>
      <c r="BI22" s="22"/>
      <c r="BJ22" s="89" t="e">
        <f t="shared" si="12"/>
        <v>#DIV/0!</v>
      </c>
      <c r="BK22" s="15"/>
      <c r="BL22" s="16"/>
      <c r="BM22" s="16"/>
      <c r="BN22" s="22"/>
      <c r="BO22" s="88" t="e">
        <f t="shared" si="13"/>
        <v>#DIV/0!</v>
      </c>
      <c r="BP22" s="15"/>
      <c r="BQ22" s="16"/>
      <c r="BR22" s="16"/>
      <c r="BS22" s="22"/>
      <c r="BT22" s="88" t="e">
        <f t="shared" si="14"/>
        <v>#DIV/0!</v>
      </c>
      <c r="BU22" s="15"/>
      <c r="BV22" s="16"/>
      <c r="BW22" s="16"/>
      <c r="BX22" s="14"/>
      <c r="BY22" s="88" t="e">
        <f t="shared" si="15"/>
        <v>#DIV/0!</v>
      </c>
      <c r="BZ22" s="83">
        <f t="shared" si="36"/>
        <v>0</v>
      </c>
      <c r="CA22" s="77">
        <f t="shared" si="16"/>
        <v>0</v>
      </c>
      <c r="CB22" s="77">
        <f t="shared" si="17"/>
        <v>0</v>
      </c>
      <c r="CC22" s="77">
        <f t="shared" si="18"/>
        <v>0</v>
      </c>
      <c r="CD22" s="77">
        <f t="shared" si="19"/>
        <v>0</v>
      </c>
      <c r="CE22" s="77">
        <f t="shared" si="35"/>
        <v>0</v>
      </c>
      <c r="CF22" s="77">
        <f t="shared" si="20"/>
        <v>0</v>
      </c>
      <c r="CG22" s="77">
        <f t="shared" si="21"/>
        <v>0</v>
      </c>
      <c r="CH22" s="77">
        <f t="shared" si="22"/>
        <v>0</v>
      </c>
      <c r="CI22" s="77">
        <f t="shared" si="23"/>
        <v>0</v>
      </c>
      <c r="CJ22" s="77">
        <f t="shared" si="24"/>
        <v>0</v>
      </c>
      <c r="CK22" s="77">
        <f t="shared" si="25"/>
        <v>0</v>
      </c>
      <c r="CL22" s="77">
        <f t="shared" si="26"/>
        <v>0</v>
      </c>
      <c r="CM22" s="77">
        <f t="shared" si="27"/>
        <v>0</v>
      </c>
      <c r="CN22" s="77">
        <f t="shared" si="28"/>
        <v>0</v>
      </c>
      <c r="CO22" s="77">
        <f t="shared" si="29"/>
        <v>0</v>
      </c>
      <c r="CP22" s="77">
        <f t="shared" si="30"/>
        <v>0</v>
      </c>
      <c r="CQ22" s="77">
        <f t="shared" si="31"/>
        <v>0</v>
      </c>
      <c r="CR22" s="77">
        <f t="shared" si="32"/>
        <v>0</v>
      </c>
      <c r="CS22" s="77">
        <f t="shared" si="33"/>
        <v>0</v>
      </c>
      <c r="CT22" s="78">
        <f t="shared" si="34"/>
        <v>0</v>
      </c>
      <c r="CU22" s="78">
        <f t="shared" si="0"/>
        <v>0</v>
      </c>
      <c r="CV22" s="78">
        <f t="shared" si="0"/>
        <v>0</v>
      </c>
      <c r="CW22" s="78">
        <f t="shared" si="0"/>
        <v>0</v>
      </c>
      <c r="CX22" s="78">
        <f t="shared" si="0"/>
        <v>0</v>
      </c>
    </row>
    <row r="23" spans="1:102" ht="14.25" thickBot="1">
      <c r="A23" s="24">
        <v>14</v>
      </c>
      <c r="B23" s="37"/>
      <c r="C23" s="16"/>
      <c r="D23" s="16"/>
      <c r="E23" s="16"/>
      <c r="F23" s="22"/>
      <c r="G23" s="103" t="e">
        <f t="shared" si="1"/>
        <v>#DIV/0!</v>
      </c>
      <c r="H23" s="17"/>
      <c r="I23" s="18"/>
      <c r="J23" s="18"/>
      <c r="K23" s="20"/>
      <c r="L23" s="86" t="e">
        <f t="shared" si="2"/>
        <v>#DIV/0!</v>
      </c>
      <c r="M23" s="11"/>
      <c r="N23" s="11"/>
      <c r="O23" s="11"/>
      <c r="P23" s="12"/>
      <c r="Q23" s="87" t="e">
        <f t="shared" si="3"/>
        <v>#DIV/0!</v>
      </c>
      <c r="R23" s="11"/>
      <c r="S23" s="11"/>
      <c r="T23" s="11"/>
      <c r="U23" s="12"/>
      <c r="V23" s="87" t="e">
        <f t="shared" si="4"/>
        <v>#DIV/0!</v>
      </c>
      <c r="W23" s="11"/>
      <c r="X23" s="11"/>
      <c r="Y23" s="11"/>
      <c r="Z23" s="12"/>
      <c r="AA23" s="87" t="e">
        <f t="shared" si="5"/>
        <v>#DIV/0!</v>
      </c>
      <c r="AB23" s="17"/>
      <c r="AC23" s="18"/>
      <c r="AD23" s="19"/>
      <c r="AE23" s="20"/>
      <c r="AF23" s="87" t="e">
        <f t="shared" si="6"/>
        <v>#DIV/0!</v>
      </c>
      <c r="AG23" s="17"/>
      <c r="AH23" s="14"/>
      <c r="AI23" s="20"/>
      <c r="AJ23" s="20"/>
      <c r="AK23" s="105" t="e">
        <f t="shared" si="7"/>
        <v>#DIV/0!</v>
      </c>
      <c r="AL23" s="15"/>
      <c r="AM23" s="15"/>
      <c r="AN23" s="16"/>
      <c r="AO23" s="22"/>
      <c r="AP23" s="88" t="e">
        <f t="shared" si="8"/>
        <v>#DIV/0!</v>
      </c>
      <c r="AQ23" s="14"/>
      <c r="AR23" s="22"/>
      <c r="AS23" s="22"/>
      <c r="AT23" s="22"/>
      <c r="AU23" s="88" t="e">
        <f t="shared" si="9"/>
        <v>#DIV/0!</v>
      </c>
      <c r="AV23" s="14"/>
      <c r="AW23" s="22"/>
      <c r="AX23" s="22"/>
      <c r="AY23" s="22"/>
      <c r="AZ23" s="89" t="e">
        <f t="shared" si="10"/>
        <v>#DIV/0!</v>
      </c>
      <c r="BA23" s="14"/>
      <c r="BB23" s="22"/>
      <c r="BC23" s="22"/>
      <c r="BD23" s="22"/>
      <c r="BE23" s="89" t="e">
        <f t="shared" si="11"/>
        <v>#DIV/0!</v>
      </c>
      <c r="BF23" s="15"/>
      <c r="BG23" s="16"/>
      <c r="BH23" s="16"/>
      <c r="BI23" s="22"/>
      <c r="BJ23" s="89" t="e">
        <f t="shared" si="12"/>
        <v>#DIV/0!</v>
      </c>
      <c r="BK23" s="15"/>
      <c r="BL23" s="16"/>
      <c r="BM23" s="16"/>
      <c r="BN23" s="22"/>
      <c r="BO23" s="88" t="e">
        <f t="shared" si="13"/>
        <v>#DIV/0!</v>
      </c>
      <c r="BP23" s="15"/>
      <c r="BQ23" s="16"/>
      <c r="BR23" s="16"/>
      <c r="BS23" s="22"/>
      <c r="BT23" s="88" t="e">
        <f t="shared" si="14"/>
        <v>#DIV/0!</v>
      </c>
      <c r="BU23" s="15"/>
      <c r="BV23" s="16"/>
      <c r="BW23" s="16"/>
      <c r="BX23" s="14"/>
      <c r="BY23" s="88" t="e">
        <f t="shared" si="15"/>
        <v>#DIV/0!</v>
      </c>
      <c r="BZ23" s="83">
        <f t="shared" si="36"/>
        <v>0</v>
      </c>
      <c r="CA23" s="77">
        <f t="shared" si="16"/>
        <v>0</v>
      </c>
      <c r="CB23" s="77">
        <f t="shared" si="17"/>
        <v>0</v>
      </c>
      <c r="CC23" s="77">
        <f t="shared" si="18"/>
        <v>0</v>
      </c>
      <c r="CD23" s="77">
        <f t="shared" si="19"/>
        <v>0</v>
      </c>
      <c r="CE23" s="77">
        <f t="shared" si="35"/>
        <v>0</v>
      </c>
      <c r="CF23" s="77">
        <f t="shared" si="20"/>
        <v>0</v>
      </c>
      <c r="CG23" s="77">
        <f t="shared" si="21"/>
        <v>0</v>
      </c>
      <c r="CH23" s="77">
        <f t="shared" si="22"/>
        <v>0</v>
      </c>
      <c r="CI23" s="77">
        <f t="shared" si="23"/>
        <v>0</v>
      </c>
      <c r="CJ23" s="77">
        <f t="shared" si="24"/>
        <v>0</v>
      </c>
      <c r="CK23" s="77">
        <f t="shared" si="25"/>
        <v>0</v>
      </c>
      <c r="CL23" s="77">
        <f t="shared" si="26"/>
        <v>0</v>
      </c>
      <c r="CM23" s="77">
        <f t="shared" si="27"/>
        <v>0</v>
      </c>
      <c r="CN23" s="77">
        <f t="shared" si="28"/>
        <v>0</v>
      </c>
      <c r="CO23" s="77">
        <f t="shared" si="29"/>
        <v>0</v>
      </c>
      <c r="CP23" s="77">
        <f t="shared" si="30"/>
        <v>0</v>
      </c>
      <c r="CQ23" s="77">
        <f t="shared" si="31"/>
        <v>0</v>
      </c>
      <c r="CR23" s="77">
        <f t="shared" si="32"/>
        <v>0</v>
      </c>
      <c r="CS23" s="77">
        <f t="shared" si="33"/>
        <v>0</v>
      </c>
      <c r="CT23" s="78">
        <f t="shared" si="34"/>
        <v>0</v>
      </c>
      <c r="CU23" s="78">
        <f t="shared" si="0"/>
        <v>0</v>
      </c>
      <c r="CV23" s="78">
        <f t="shared" si="0"/>
        <v>0</v>
      </c>
      <c r="CW23" s="78">
        <f t="shared" si="0"/>
        <v>0</v>
      </c>
      <c r="CX23" s="78">
        <f t="shared" si="0"/>
        <v>0</v>
      </c>
    </row>
    <row r="24" spans="1:102" ht="14.25" thickBot="1">
      <c r="A24" s="24">
        <v>15</v>
      </c>
      <c r="B24" s="37"/>
      <c r="C24" s="16"/>
      <c r="D24" s="16"/>
      <c r="E24" s="16"/>
      <c r="F24" s="22"/>
      <c r="G24" s="103" t="e">
        <f t="shared" si="1"/>
        <v>#DIV/0!</v>
      </c>
      <c r="H24" s="17"/>
      <c r="I24" s="18"/>
      <c r="J24" s="18"/>
      <c r="K24" s="20"/>
      <c r="L24" s="86" t="e">
        <f t="shared" si="2"/>
        <v>#DIV/0!</v>
      </c>
      <c r="M24" s="11"/>
      <c r="N24" s="11"/>
      <c r="O24" s="11"/>
      <c r="P24" s="12"/>
      <c r="Q24" s="87" t="e">
        <f t="shared" si="3"/>
        <v>#DIV/0!</v>
      </c>
      <c r="R24" s="11"/>
      <c r="S24" s="11"/>
      <c r="T24" s="11"/>
      <c r="U24" s="12"/>
      <c r="V24" s="87" t="e">
        <f t="shared" si="4"/>
        <v>#DIV/0!</v>
      </c>
      <c r="W24" s="11"/>
      <c r="X24" s="11"/>
      <c r="Y24" s="11"/>
      <c r="Z24" s="12"/>
      <c r="AA24" s="87" t="e">
        <f t="shared" si="5"/>
        <v>#DIV/0!</v>
      </c>
      <c r="AB24" s="17"/>
      <c r="AC24" s="18"/>
      <c r="AD24" s="19"/>
      <c r="AE24" s="20"/>
      <c r="AF24" s="87" t="e">
        <f t="shared" si="6"/>
        <v>#DIV/0!</v>
      </c>
      <c r="AG24" s="17"/>
      <c r="AH24" s="14"/>
      <c r="AI24" s="20"/>
      <c r="AJ24" s="20"/>
      <c r="AK24" s="105" t="e">
        <f t="shared" si="7"/>
        <v>#DIV/0!</v>
      </c>
      <c r="AL24" s="15"/>
      <c r="AM24" s="15"/>
      <c r="AN24" s="16"/>
      <c r="AO24" s="22"/>
      <c r="AP24" s="88" t="e">
        <f t="shared" si="8"/>
        <v>#DIV/0!</v>
      </c>
      <c r="AQ24" s="14"/>
      <c r="AR24" s="22"/>
      <c r="AS24" s="22"/>
      <c r="AT24" s="22"/>
      <c r="AU24" s="88" t="e">
        <f t="shared" si="9"/>
        <v>#DIV/0!</v>
      </c>
      <c r="AV24" s="14"/>
      <c r="AW24" s="22"/>
      <c r="AX24" s="22"/>
      <c r="AY24" s="22"/>
      <c r="AZ24" s="89" t="e">
        <f t="shared" si="10"/>
        <v>#DIV/0!</v>
      </c>
      <c r="BA24" s="14"/>
      <c r="BB24" s="22"/>
      <c r="BC24" s="22"/>
      <c r="BD24" s="22"/>
      <c r="BE24" s="89" t="e">
        <f t="shared" si="11"/>
        <v>#DIV/0!</v>
      </c>
      <c r="BF24" s="15"/>
      <c r="BG24" s="16"/>
      <c r="BH24" s="16"/>
      <c r="BI24" s="22"/>
      <c r="BJ24" s="89" t="e">
        <f t="shared" si="12"/>
        <v>#DIV/0!</v>
      </c>
      <c r="BK24" s="15"/>
      <c r="BL24" s="16"/>
      <c r="BM24" s="16"/>
      <c r="BN24" s="22"/>
      <c r="BO24" s="88" t="e">
        <f t="shared" si="13"/>
        <v>#DIV/0!</v>
      </c>
      <c r="BP24" s="15"/>
      <c r="BQ24" s="16"/>
      <c r="BR24" s="16"/>
      <c r="BS24" s="22"/>
      <c r="BT24" s="88" t="e">
        <f t="shared" si="14"/>
        <v>#DIV/0!</v>
      </c>
      <c r="BU24" s="15"/>
      <c r="BV24" s="16"/>
      <c r="BW24" s="16"/>
      <c r="BX24" s="14"/>
      <c r="BY24" s="88" t="e">
        <f t="shared" si="15"/>
        <v>#DIV/0!</v>
      </c>
      <c r="BZ24" s="83">
        <f t="shared" si="36"/>
        <v>0</v>
      </c>
      <c r="CA24" s="77">
        <f t="shared" si="16"/>
        <v>0</v>
      </c>
      <c r="CB24" s="77">
        <f t="shared" si="17"/>
        <v>0</v>
      </c>
      <c r="CC24" s="77">
        <f t="shared" si="18"/>
        <v>0</v>
      </c>
      <c r="CD24" s="77">
        <f t="shared" si="19"/>
        <v>0</v>
      </c>
      <c r="CE24" s="77">
        <f t="shared" si="35"/>
        <v>0</v>
      </c>
      <c r="CF24" s="77">
        <f t="shared" si="20"/>
        <v>0</v>
      </c>
      <c r="CG24" s="77">
        <f t="shared" si="21"/>
        <v>0</v>
      </c>
      <c r="CH24" s="77">
        <f t="shared" si="22"/>
        <v>0</v>
      </c>
      <c r="CI24" s="77">
        <f t="shared" si="23"/>
        <v>0</v>
      </c>
      <c r="CJ24" s="77">
        <f t="shared" si="24"/>
        <v>0</v>
      </c>
      <c r="CK24" s="77">
        <f t="shared" si="25"/>
        <v>0</v>
      </c>
      <c r="CL24" s="77">
        <f t="shared" si="26"/>
        <v>0</v>
      </c>
      <c r="CM24" s="77">
        <f t="shared" si="27"/>
        <v>0</v>
      </c>
      <c r="CN24" s="77">
        <f t="shared" si="28"/>
        <v>0</v>
      </c>
      <c r="CO24" s="77">
        <f t="shared" si="29"/>
        <v>0</v>
      </c>
      <c r="CP24" s="77">
        <f t="shared" si="30"/>
        <v>0</v>
      </c>
      <c r="CQ24" s="77">
        <f t="shared" si="31"/>
        <v>0</v>
      </c>
      <c r="CR24" s="77">
        <f t="shared" si="32"/>
        <v>0</v>
      </c>
      <c r="CS24" s="77">
        <f t="shared" si="33"/>
        <v>0</v>
      </c>
      <c r="CT24" s="78">
        <f t="shared" si="34"/>
        <v>0</v>
      </c>
      <c r="CU24" s="78">
        <f t="shared" si="0"/>
        <v>0</v>
      </c>
      <c r="CV24" s="78">
        <f t="shared" si="0"/>
        <v>0</v>
      </c>
      <c r="CW24" s="78">
        <f t="shared" si="0"/>
        <v>0</v>
      </c>
      <c r="CX24" s="78">
        <f t="shared" si="0"/>
        <v>0</v>
      </c>
    </row>
    <row r="25" spans="1:102" ht="14.25" thickBot="1">
      <c r="A25" s="24">
        <v>16</v>
      </c>
      <c r="B25" s="37"/>
      <c r="C25" s="16"/>
      <c r="D25" s="16"/>
      <c r="E25" s="16"/>
      <c r="F25" s="22"/>
      <c r="G25" s="103" t="e">
        <f t="shared" si="1"/>
        <v>#DIV/0!</v>
      </c>
      <c r="H25" s="17"/>
      <c r="I25" s="18"/>
      <c r="J25" s="18"/>
      <c r="K25" s="20"/>
      <c r="L25" s="86" t="e">
        <f t="shared" si="2"/>
        <v>#DIV/0!</v>
      </c>
      <c r="M25" s="11"/>
      <c r="N25" s="11"/>
      <c r="O25" s="11"/>
      <c r="P25" s="12"/>
      <c r="Q25" s="87" t="e">
        <f t="shared" si="3"/>
        <v>#DIV/0!</v>
      </c>
      <c r="R25" s="11"/>
      <c r="S25" s="11"/>
      <c r="T25" s="11"/>
      <c r="U25" s="12"/>
      <c r="V25" s="87" t="e">
        <f t="shared" si="4"/>
        <v>#DIV/0!</v>
      </c>
      <c r="W25" s="11"/>
      <c r="X25" s="11"/>
      <c r="Y25" s="11"/>
      <c r="Z25" s="12"/>
      <c r="AA25" s="87" t="e">
        <f t="shared" si="5"/>
        <v>#DIV/0!</v>
      </c>
      <c r="AB25" s="17"/>
      <c r="AC25" s="18"/>
      <c r="AD25" s="19"/>
      <c r="AE25" s="20"/>
      <c r="AF25" s="87" t="e">
        <f t="shared" si="6"/>
        <v>#DIV/0!</v>
      </c>
      <c r="AG25" s="17"/>
      <c r="AH25" s="14"/>
      <c r="AI25" s="20"/>
      <c r="AJ25" s="20"/>
      <c r="AK25" s="105" t="e">
        <f t="shared" si="7"/>
        <v>#DIV/0!</v>
      </c>
      <c r="AL25" s="15"/>
      <c r="AM25" s="15"/>
      <c r="AN25" s="16"/>
      <c r="AO25" s="22"/>
      <c r="AP25" s="88" t="e">
        <f t="shared" si="8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10"/>
        <v>#DIV/0!</v>
      </c>
      <c r="BA25" s="14"/>
      <c r="BB25" s="22"/>
      <c r="BC25" s="22"/>
      <c r="BD25" s="22"/>
      <c r="BE25" s="89" t="e">
        <f t="shared" si="11"/>
        <v>#DIV/0!</v>
      </c>
      <c r="BF25" s="15"/>
      <c r="BG25" s="16"/>
      <c r="BH25" s="16"/>
      <c r="BI25" s="22"/>
      <c r="BJ25" s="89" t="e">
        <f t="shared" si="12"/>
        <v>#DIV/0!</v>
      </c>
      <c r="BK25" s="15"/>
      <c r="BL25" s="16"/>
      <c r="BM25" s="16"/>
      <c r="BN25" s="22"/>
      <c r="BO25" s="88" t="e">
        <f t="shared" si="13"/>
        <v>#DIV/0!</v>
      </c>
      <c r="BP25" s="15"/>
      <c r="BQ25" s="16"/>
      <c r="BR25" s="16"/>
      <c r="BS25" s="22"/>
      <c r="BT25" s="88" t="e">
        <f t="shared" si="14"/>
        <v>#DIV/0!</v>
      </c>
      <c r="BU25" s="15"/>
      <c r="BV25" s="16"/>
      <c r="BW25" s="16"/>
      <c r="BX25" s="14"/>
      <c r="BY25" s="88" t="e">
        <f t="shared" si="15"/>
        <v>#DIV/0!</v>
      </c>
      <c r="BZ25" s="83">
        <f>COUNTIFS(C25:BY25,5,$C$9:$BY$9,"I четверть")</f>
        <v>0</v>
      </c>
      <c r="CA25" s="77">
        <f t="shared" si="16"/>
        <v>0</v>
      </c>
      <c r="CB25" s="77">
        <f t="shared" si="17"/>
        <v>0</v>
      </c>
      <c r="CC25" s="77">
        <f>COUNTIFS(C25:BY25,5,$C$9:$BY$9,"IV четверть")</f>
        <v>0</v>
      </c>
      <c r="CD25" s="77">
        <f t="shared" si="19"/>
        <v>0</v>
      </c>
      <c r="CE25" s="77">
        <f t="shared" si="35"/>
        <v>0</v>
      </c>
      <c r="CF25" s="77">
        <f t="shared" si="20"/>
        <v>0</v>
      </c>
      <c r="CG25" s="77">
        <f t="shared" si="21"/>
        <v>0</v>
      </c>
      <c r="CH25" s="77">
        <f t="shared" si="22"/>
        <v>0</v>
      </c>
      <c r="CI25" s="77">
        <f t="shared" si="23"/>
        <v>0</v>
      </c>
      <c r="CJ25" s="77">
        <f t="shared" si="24"/>
        <v>0</v>
      </c>
      <c r="CK25" s="77">
        <f t="shared" si="25"/>
        <v>0</v>
      </c>
      <c r="CL25" s="77">
        <f t="shared" si="26"/>
        <v>0</v>
      </c>
      <c r="CM25" s="77">
        <f t="shared" si="27"/>
        <v>0</v>
      </c>
      <c r="CN25" s="77">
        <f t="shared" si="28"/>
        <v>0</v>
      </c>
      <c r="CO25" s="77">
        <f>COUNTIFS(C25:BY25,2,$C$9:$BY$9,"I четверть")</f>
        <v>0</v>
      </c>
      <c r="CP25" s="77">
        <f t="shared" si="30"/>
        <v>0</v>
      </c>
      <c r="CQ25" s="77">
        <f t="shared" si="31"/>
        <v>0</v>
      </c>
      <c r="CR25" s="77">
        <f t="shared" si="32"/>
        <v>0</v>
      </c>
      <c r="CS25" s="77">
        <f t="shared" si="33"/>
        <v>0</v>
      </c>
      <c r="CT25" s="78">
        <f t="shared" si="34"/>
        <v>0</v>
      </c>
      <c r="CU25" s="78">
        <f t="shared" si="0"/>
        <v>0</v>
      </c>
      <c r="CV25" s="78">
        <f t="shared" si="0"/>
        <v>0</v>
      </c>
      <c r="CW25" s="78">
        <f t="shared" si="0"/>
        <v>0</v>
      </c>
      <c r="CX25" s="78">
        <f t="shared" si="0"/>
        <v>0</v>
      </c>
    </row>
    <row r="26" spans="1:102" ht="14.25" thickBot="1">
      <c r="A26" s="4">
        <v>17</v>
      </c>
      <c r="B26" s="37"/>
      <c r="C26" s="21"/>
      <c r="D26" s="21"/>
      <c r="E26" s="21"/>
      <c r="F26" s="21"/>
      <c r="G26" s="34"/>
      <c r="H26" s="18"/>
      <c r="I26" s="18"/>
      <c r="J26" s="18"/>
      <c r="K26" s="18"/>
      <c r="L26" s="25"/>
      <c r="M26" s="11"/>
      <c r="N26" s="11"/>
      <c r="O26" s="11"/>
      <c r="P26" s="11"/>
      <c r="Q26" s="26"/>
      <c r="R26" s="11"/>
      <c r="S26" s="11"/>
      <c r="T26" s="11"/>
      <c r="U26" s="11"/>
      <c r="V26" s="26"/>
      <c r="W26" s="11"/>
      <c r="X26" s="11"/>
      <c r="Y26" s="11"/>
      <c r="Z26" s="11"/>
      <c r="AA26" s="82"/>
      <c r="AB26" s="17"/>
      <c r="AC26" s="18"/>
      <c r="AD26" s="19"/>
      <c r="AE26" s="20"/>
      <c r="AF26" s="81"/>
      <c r="AG26" s="18"/>
      <c r="AH26" s="14"/>
      <c r="AI26" s="20"/>
      <c r="AJ26" s="18"/>
      <c r="AK26" s="84"/>
      <c r="AL26" s="15"/>
      <c r="AM26" s="15"/>
      <c r="AN26" s="16"/>
      <c r="AO26" s="16"/>
      <c r="AP26" s="85"/>
      <c r="AQ26" s="22"/>
      <c r="AR26" s="22"/>
      <c r="AS26" s="22"/>
      <c r="AT26" s="22"/>
      <c r="AU26" s="85"/>
      <c r="AV26" s="22"/>
      <c r="AW26" s="22"/>
      <c r="AX26" s="22"/>
      <c r="AY26" s="22"/>
      <c r="AZ26" s="85"/>
      <c r="BA26" s="22"/>
      <c r="BB26" s="22"/>
      <c r="BC26" s="22"/>
      <c r="BD26" s="22"/>
      <c r="BE26" s="65"/>
      <c r="BF26" s="16"/>
      <c r="BG26" s="16"/>
      <c r="BH26" s="16"/>
      <c r="BI26" s="16"/>
      <c r="BJ26" s="65"/>
      <c r="BK26" s="16"/>
      <c r="BL26" s="16"/>
      <c r="BM26" s="16"/>
      <c r="BN26" s="16"/>
      <c r="BO26" s="65"/>
      <c r="BP26" s="16"/>
      <c r="BQ26" s="16"/>
      <c r="BR26" s="16"/>
      <c r="BS26" s="16"/>
      <c r="BT26" s="65"/>
      <c r="BU26" s="16"/>
      <c r="BV26" s="16"/>
      <c r="BW26" s="16"/>
      <c r="BX26" s="14"/>
      <c r="BY26" s="85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ht="14.25" thickBot="1">
      <c r="A27" s="5">
        <v>18</v>
      </c>
      <c r="B27" s="37"/>
      <c r="C27" s="21"/>
      <c r="D27" s="21"/>
      <c r="E27" s="21"/>
      <c r="F27" s="21"/>
      <c r="G27" s="18"/>
      <c r="H27" s="18"/>
      <c r="I27" s="18"/>
      <c r="J27" s="18"/>
      <c r="K27" s="18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7"/>
      <c r="AB27" s="17"/>
      <c r="AC27" s="18"/>
      <c r="AD27" s="19"/>
      <c r="AE27" s="20"/>
      <c r="AF27" s="20"/>
      <c r="AG27" s="18"/>
      <c r="AH27" s="14"/>
      <c r="AI27" s="20"/>
      <c r="AJ27" s="18"/>
      <c r="AK27" s="15"/>
      <c r="AL27" s="15"/>
      <c r="AM27" s="15"/>
      <c r="AN27" s="16"/>
      <c r="AO27" s="16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4"/>
      <c r="BY27" s="22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ht="14.25" thickBot="1">
      <c r="A28" s="4">
        <v>19</v>
      </c>
      <c r="B28" s="37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20"/>
      <c r="AF28" s="20"/>
      <c r="AG28" s="18"/>
      <c r="AH28" s="14"/>
      <c r="AI28" s="20"/>
      <c r="AJ28" s="18"/>
      <c r="AK28" s="15"/>
      <c r="AL28" s="15"/>
      <c r="AM28" s="15"/>
      <c r="AN28" s="16"/>
      <c r="AO28" s="1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4"/>
      <c r="BY28" s="22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69"/>
      <c r="BY29" s="71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98"/>
      <c r="CU29" s="98"/>
      <c r="CV29" s="98"/>
      <c r="CW29" s="98"/>
      <c r="CX29" s="99"/>
    </row>
    <row r="30" spans="1:102" ht="13.5" thickBot="1">
      <c r="A30" s="184" t="s">
        <v>61</v>
      </c>
      <c r="B30" s="185"/>
      <c r="C30" s="74">
        <f>COUNTIF(C10:C25,5)</f>
        <v>0</v>
      </c>
      <c r="D30" s="74">
        <f t="shared" ref="D30:G30" si="37">COUNTIF(D10:D25,5)</f>
        <v>0</v>
      </c>
      <c r="E30" s="74">
        <f t="shared" si="37"/>
        <v>0</v>
      </c>
      <c r="F30" s="74">
        <f t="shared" si="37"/>
        <v>0</v>
      </c>
      <c r="G30" s="74">
        <f t="shared" si="37"/>
        <v>0</v>
      </c>
      <c r="H30" s="75">
        <f>COUNTIF(H10:H25,5)</f>
        <v>0</v>
      </c>
      <c r="I30" s="75">
        <f t="shared" ref="I30:BT30" si="38">COUNTIF(I10:I25,5)</f>
        <v>0</v>
      </c>
      <c r="J30" s="75">
        <f t="shared" si="38"/>
        <v>0</v>
      </c>
      <c r="K30" s="75">
        <f t="shared" si="38"/>
        <v>0</v>
      </c>
      <c r="L30" s="75">
        <f t="shared" si="38"/>
        <v>0</v>
      </c>
      <c r="M30" s="75">
        <f t="shared" si="38"/>
        <v>0</v>
      </c>
      <c r="N30" s="75">
        <f t="shared" si="38"/>
        <v>0</v>
      </c>
      <c r="O30" s="75">
        <f t="shared" si="38"/>
        <v>0</v>
      </c>
      <c r="P30" s="75">
        <f t="shared" si="38"/>
        <v>0</v>
      </c>
      <c r="Q30" s="75">
        <f t="shared" si="38"/>
        <v>0</v>
      </c>
      <c r="R30" s="75">
        <f t="shared" si="38"/>
        <v>0</v>
      </c>
      <c r="S30" s="75">
        <f t="shared" si="38"/>
        <v>0</v>
      </c>
      <c r="T30" s="75">
        <f t="shared" si="38"/>
        <v>0</v>
      </c>
      <c r="U30" s="75">
        <f t="shared" si="38"/>
        <v>0</v>
      </c>
      <c r="V30" s="75">
        <f t="shared" si="38"/>
        <v>0</v>
      </c>
      <c r="W30" s="75">
        <f t="shared" si="38"/>
        <v>0</v>
      </c>
      <c r="X30" s="75">
        <f t="shared" si="38"/>
        <v>0</v>
      </c>
      <c r="Y30" s="75">
        <f t="shared" si="38"/>
        <v>0</v>
      </c>
      <c r="Z30" s="75">
        <f t="shared" si="38"/>
        <v>0</v>
      </c>
      <c r="AA30" s="75">
        <f t="shared" si="38"/>
        <v>0</v>
      </c>
      <c r="AB30" s="75">
        <f t="shared" si="38"/>
        <v>0</v>
      </c>
      <c r="AC30" s="75">
        <f t="shared" si="38"/>
        <v>0</v>
      </c>
      <c r="AD30" s="75">
        <f t="shared" si="38"/>
        <v>0</v>
      </c>
      <c r="AE30" s="75">
        <f t="shared" si="38"/>
        <v>0</v>
      </c>
      <c r="AF30" s="75">
        <f t="shared" si="38"/>
        <v>0</v>
      </c>
      <c r="AG30" s="75">
        <f t="shared" si="38"/>
        <v>0</v>
      </c>
      <c r="AH30" s="75">
        <f t="shared" si="38"/>
        <v>0</v>
      </c>
      <c r="AI30" s="75">
        <f t="shared" si="38"/>
        <v>0</v>
      </c>
      <c r="AJ30" s="75">
        <f t="shared" si="38"/>
        <v>0</v>
      </c>
      <c r="AK30" s="75">
        <f t="shared" si="38"/>
        <v>0</v>
      </c>
      <c r="AL30" s="75">
        <f t="shared" si="38"/>
        <v>0</v>
      </c>
      <c r="AM30" s="75">
        <f t="shared" si="38"/>
        <v>0</v>
      </c>
      <c r="AN30" s="75">
        <f t="shared" si="38"/>
        <v>0</v>
      </c>
      <c r="AO30" s="75">
        <f t="shared" si="38"/>
        <v>0</v>
      </c>
      <c r="AP30" s="75">
        <f t="shared" si="38"/>
        <v>0</v>
      </c>
      <c r="AQ30" s="75">
        <f t="shared" si="38"/>
        <v>0</v>
      </c>
      <c r="AR30" s="75">
        <f t="shared" si="38"/>
        <v>0</v>
      </c>
      <c r="AS30" s="75">
        <f t="shared" si="38"/>
        <v>0</v>
      </c>
      <c r="AT30" s="75">
        <f t="shared" si="38"/>
        <v>0</v>
      </c>
      <c r="AU30" s="75">
        <f t="shared" si="38"/>
        <v>0</v>
      </c>
      <c r="AV30" s="75">
        <f t="shared" si="38"/>
        <v>0</v>
      </c>
      <c r="AW30" s="75">
        <f t="shared" si="38"/>
        <v>0</v>
      </c>
      <c r="AX30" s="75">
        <f t="shared" si="38"/>
        <v>0</v>
      </c>
      <c r="AY30" s="75">
        <f t="shared" si="38"/>
        <v>0</v>
      </c>
      <c r="AZ30" s="75">
        <f t="shared" si="38"/>
        <v>0</v>
      </c>
      <c r="BA30" s="75">
        <f t="shared" si="38"/>
        <v>0</v>
      </c>
      <c r="BB30" s="75">
        <f t="shared" si="38"/>
        <v>0</v>
      </c>
      <c r="BC30" s="75">
        <f t="shared" si="38"/>
        <v>0</v>
      </c>
      <c r="BD30" s="75">
        <f t="shared" si="38"/>
        <v>0</v>
      </c>
      <c r="BE30" s="75">
        <f t="shared" si="38"/>
        <v>0</v>
      </c>
      <c r="BF30" s="75">
        <f t="shared" si="38"/>
        <v>0</v>
      </c>
      <c r="BG30" s="75">
        <f t="shared" si="38"/>
        <v>0</v>
      </c>
      <c r="BH30" s="75">
        <f t="shared" si="38"/>
        <v>0</v>
      </c>
      <c r="BI30" s="75">
        <f t="shared" si="38"/>
        <v>0</v>
      </c>
      <c r="BJ30" s="75">
        <f t="shared" si="38"/>
        <v>0</v>
      </c>
      <c r="BK30" s="75">
        <f t="shared" si="38"/>
        <v>0</v>
      </c>
      <c r="BL30" s="75">
        <f t="shared" si="38"/>
        <v>0</v>
      </c>
      <c r="BM30" s="75">
        <f t="shared" si="38"/>
        <v>0</v>
      </c>
      <c r="BN30" s="75">
        <f t="shared" si="38"/>
        <v>0</v>
      </c>
      <c r="BO30" s="75">
        <f t="shared" si="38"/>
        <v>0</v>
      </c>
      <c r="BP30" s="75">
        <f t="shared" si="38"/>
        <v>0</v>
      </c>
      <c r="BQ30" s="75">
        <f t="shared" si="38"/>
        <v>0</v>
      </c>
      <c r="BR30" s="75">
        <f t="shared" si="38"/>
        <v>0</v>
      </c>
      <c r="BS30" s="75">
        <f t="shared" si="38"/>
        <v>0</v>
      </c>
      <c r="BT30" s="75">
        <f t="shared" si="38"/>
        <v>0</v>
      </c>
      <c r="BU30" s="75">
        <f t="shared" ref="BU30:BY30" si="39">COUNTIF(BU10:BU25,5)</f>
        <v>0</v>
      </c>
      <c r="BV30" s="75">
        <f t="shared" si="39"/>
        <v>0</v>
      </c>
      <c r="BW30" s="75">
        <f t="shared" si="39"/>
        <v>0</v>
      </c>
      <c r="BX30" s="75">
        <f t="shared" si="39"/>
        <v>0</v>
      </c>
      <c r="BY30" s="75">
        <f t="shared" si="39"/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186" t="s">
        <v>57</v>
      </c>
      <c r="CU30" s="187"/>
      <c r="CV30" s="187"/>
      <c r="CW30" s="187"/>
      <c r="CX30" s="188"/>
    </row>
    <row r="31" spans="1:102" ht="13.5" thickBot="1">
      <c r="A31" s="189" t="s">
        <v>6</v>
      </c>
      <c r="B31" s="190"/>
      <c r="C31" s="74">
        <f>COUNTIF(C10:C25,4)</f>
        <v>0</v>
      </c>
      <c r="D31" s="74">
        <f t="shared" ref="D31:G31" si="40">COUNTIF(D11:D26,4)</f>
        <v>0</v>
      </c>
      <c r="E31" s="74">
        <f t="shared" si="40"/>
        <v>0</v>
      </c>
      <c r="F31" s="74">
        <f t="shared" si="40"/>
        <v>0</v>
      </c>
      <c r="G31" s="74">
        <f t="shared" si="40"/>
        <v>0</v>
      </c>
      <c r="H31" s="75">
        <f>COUNTIF(H10:H25,4)</f>
        <v>0</v>
      </c>
      <c r="I31" s="75">
        <f t="shared" ref="I31:BT31" si="41">COUNTIF(I10:I25,4)</f>
        <v>0</v>
      </c>
      <c r="J31" s="75">
        <f t="shared" si="41"/>
        <v>0</v>
      </c>
      <c r="K31" s="75">
        <f t="shared" si="41"/>
        <v>0</v>
      </c>
      <c r="L31" s="75">
        <f t="shared" si="41"/>
        <v>0</v>
      </c>
      <c r="M31" s="75">
        <f t="shared" si="41"/>
        <v>0</v>
      </c>
      <c r="N31" s="75">
        <f t="shared" si="41"/>
        <v>0</v>
      </c>
      <c r="O31" s="75">
        <f t="shared" si="41"/>
        <v>0</v>
      </c>
      <c r="P31" s="75">
        <f t="shared" si="41"/>
        <v>0</v>
      </c>
      <c r="Q31" s="75">
        <f t="shared" si="41"/>
        <v>0</v>
      </c>
      <c r="R31" s="75">
        <f t="shared" si="41"/>
        <v>0</v>
      </c>
      <c r="S31" s="75">
        <f t="shared" si="41"/>
        <v>0</v>
      </c>
      <c r="T31" s="75">
        <f t="shared" si="41"/>
        <v>0</v>
      </c>
      <c r="U31" s="75">
        <f t="shared" si="41"/>
        <v>0</v>
      </c>
      <c r="V31" s="75">
        <f t="shared" si="41"/>
        <v>0</v>
      </c>
      <c r="W31" s="75">
        <f t="shared" si="41"/>
        <v>0</v>
      </c>
      <c r="X31" s="75">
        <f t="shared" si="41"/>
        <v>0</v>
      </c>
      <c r="Y31" s="75">
        <f t="shared" si="41"/>
        <v>0</v>
      </c>
      <c r="Z31" s="75">
        <f t="shared" si="41"/>
        <v>0</v>
      </c>
      <c r="AA31" s="75">
        <f t="shared" si="41"/>
        <v>0</v>
      </c>
      <c r="AB31" s="75">
        <f t="shared" si="41"/>
        <v>0</v>
      </c>
      <c r="AC31" s="75">
        <f t="shared" si="41"/>
        <v>0</v>
      </c>
      <c r="AD31" s="75">
        <f t="shared" si="41"/>
        <v>0</v>
      </c>
      <c r="AE31" s="75">
        <f t="shared" si="41"/>
        <v>0</v>
      </c>
      <c r="AF31" s="75">
        <f t="shared" si="41"/>
        <v>0</v>
      </c>
      <c r="AG31" s="75">
        <f t="shared" si="41"/>
        <v>0</v>
      </c>
      <c r="AH31" s="75">
        <f t="shared" si="41"/>
        <v>0</v>
      </c>
      <c r="AI31" s="75">
        <f t="shared" si="41"/>
        <v>0</v>
      </c>
      <c r="AJ31" s="75">
        <f t="shared" si="41"/>
        <v>0</v>
      </c>
      <c r="AK31" s="75">
        <f t="shared" si="41"/>
        <v>0</v>
      </c>
      <c r="AL31" s="75">
        <f t="shared" si="41"/>
        <v>0</v>
      </c>
      <c r="AM31" s="75">
        <f t="shared" si="41"/>
        <v>0</v>
      </c>
      <c r="AN31" s="75">
        <f t="shared" si="41"/>
        <v>0</v>
      </c>
      <c r="AO31" s="75">
        <f t="shared" si="41"/>
        <v>0</v>
      </c>
      <c r="AP31" s="75">
        <f t="shared" si="41"/>
        <v>0</v>
      </c>
      <c r="AQ31" s="75">
        <f t="shared" si="41"/>
        <v>0</v>
      </c>
      <c r="AR31" s="75">
        <f t="shared" si="41"/>
        <v>0</v>
      </c>
      <c r="AS31" s="75">
        <f t="shared" si="41"/>
        <v>0</v>
      </c>
      <c r="AT31" s="75">
        <f t="shared" si="41"/>
        <v>0</v>
      </c>
      <c r="AU31" s="75">
        <f t="shared" si="41"/>
        <v>0</v>
      </c>
      <c r="AV31" s="75">
        <f t="shared" si="41"/>
        <v>0</v>
      </c>
      <c r="AW31" s="75">
        <f t="shared" si="41"/>
        <v>0</v>
      </c>
      <c r="AX31" s="75">
        <f t="shared" si="41"/>
        <v>0</v>
      </c>
      <c r="AY31" s="75">
        <f t="shared" si="41"/>
        <v>0</v>
      </c>
      <c r="AZ31" s="75">
        <f t="shared" si="41"/>
        <v>0</v>
      </c>
      <c r="BA31" s="75">
        <f t="shared" si="41"/>
        <v>0</v>
      </c>
      <c r="BB31" s="75">
        <f t="shared" si="41"/>
        <v>0</v>
      </c>
      <c r="BC31" s="75">
        <f t="shared" si="41"/>
        <v>0</v>
      </c>
      <c r="BD31" s="75">
        <f t="shared" si="41"/>
        <v>0</v>
      </c>
      <c r="BE31" s="75">
        <f t="shared" si="41"/>
        <v>0</v>
      </c>
      <c r="BF31" s="75">
        <f t="shared" si="41"/>
        <v>0</v>
      </c>
      <c r="BG31" s="75">
        <f t="shared" si="41"/>
        <v>0</v>
      </c>
      <c r="BH31" s="75">
        <f t="shared" si="41"/>
        <v>0</v>
      </c>
      <c r="BI31" s="75">
        <f t="shared" si="41"/>
        <v>0</v>
      </c>
      <c r="BJ31" s="75">
        <f t="shared" si="41"/>
        <v>0</v>
      </c>
      <c r="BK31" s="75">
        <f t="shared" si="41"/>
        <v>0</v>
      </c>
      <c r="BL31" s="75">
        <f t="shared" si="41"/>
        <v>0</v>
      </c>
      <c r="BM31" s="75">
        <f t="shared" si="41"/>
        <v>0</v>
      </c>
      <c r="BN31" s="75">
        <f t="shared" si="41"/>
        <v>0</v>
      </c>
      <c r="BO31" s="75">
        <f t="shared" si="41"/>
        <v>0</v>
      </c>
      <c r="BP31" s="75">
        <f t="shared" si="41"/>
        <v>0</v>
      </c>
      <c r="BQ31" s="75">
        <f t="shared" si="41"/>
        <v>0</v>
      </c>
      <c r="BR31" s="75">
        <f t="shared" si="41"/>
        <v>0</v>
      </c>
      <c r="BS31" s="75">
        <f t="shared" si="41"/>
        <v>0</v>
      </c>
      <c r="BT31" s="75">
        <f t="shared" si="41"/>
        <v>0</v>
      </c>
      <c r="BU31" s="75">
        <f t="shared" ref="BU31:BY31" si="42">COUNTIF(BU10:BU25,4)</f>
        <v>0</v>
      </c>
      <c r="BV31" s="75">
        <f t="shared" si="42"/>
        <v>0</v>
      </c>
      <c r="BW31" s="75">
        <f t="shared" si="42"/>
        <v>0</v>
      </c>
      <c r="BX31" s="75">
        <f t="shared" si="42"/>
        <v>0</v>
      </c>
      <c r="BY31" s="75">
        <f t="shared" si="42"/>
        <v>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96">
        <f>AVERAGE(CT10:CT25)</f>
        <v>0</v>
      </c>
      <c r="CU31" s="96">
        <f t="shared" ref="CU31:CW31" si="43">AVERAGE(CU10:CU25)</f>
        <v>0</v>
      </c>
      <c r="CV31" s="96">
        <f t="shared" si="43"/>
        <v>0</v>
      </c>
      <c r="CW31" s="96">
        <f t="shared" si="43"/>
        <v>0</v>
      </c>
      <c r="CX31" s="97">
        <f>AVERAGE(CX10:CX25)</f>
        <v>0</v>
      </c>
    </row>
    <row r="32" spans="1:102" ht="13.5" thickBot="1">
      <c r="A32" s="191" t="s">
        <v>7</v>
      </c>
      <c r="B32" s="192"/>
      <c r="C32" s="74">
        <f>COUNTIF(C10:C25,3)</f>
        <v>0</v>
      </c>
      <c r="D32" s="74">
        <f t="shared" ref="D32:G32" si="44">COUNTIF(D12:D27,3)</f>
        <v>0</v>
      </c>
      <c r="E32" s="74">
        <f t="shared" si="44"/>
        <v>0</v>
      </c>
      <c r="F32" s="74">
        <f t="shared" si="44"/>
        <v>0</v>
      </c>
      <c r="G32" s="74">
        <f t="shared" si="44"/>
        <v>0</v>
      </c>
      <c r="H32" s="75">
        <f>COUNTIF(H10:H25,3)</f>
        <v>0</v>
      </c>
      <c r="I32" s="75">
        <f t="shared" ref="I32:BT32" si="45">COUNTIF(I10:I25,3)</f>
        <v>0</v>
      </c>
      <c r="J32" s="75">
        <f t="shared" si="45"/>
        <v>0</v>
      </c>
      <c r="K32" s="75">
        <f t="shared" si="45"/>
        <v>0</v>
      </c>
      <c r="L32" s="75">
        <f t="shared" si="45"/>
        <v>0</v>
      </c>
      <c r="M32" s="75">
        <f t="shared" si="45"/>
        <v>0</v>
      </c>
      <c r="N32" s="75">
        <f t="shared" si="45"/>
        <v>0</v>
      </c>
      <c r="O32" s="75">
        <f t="shared" si="45"/>
        <v>0</v>
      </c>
      <c r="P32" s="75">
        <f t="shared" si="45"/>
        <v>0</v>
      </c>
      <c r="Q32" s="75">
        <f t="shared" si="45"/>
        <v>0</v>
      </c>
      <c r="R32" s="75">
        <f t="shared" si="45"/>
        <v>0</v>
      </c>
      <c r="S32" s="75">
        <f t="shared" si="45"/>
        <v>0</v>
      </c>
      <c r="T32" s="75">
        <f t="shared" si="45"/>
        <v>0</v>
      </c>
      <c r="U32" s="75">
        <f t="shared" si="45"/>
        <v>0</v>
      </c>
      <c r="V32" s="75">
        <f t="shared" si="45"/>
        <v>0</v>
      </c>
      <c r="W32" s="75">
        <f t="shared" si="45"/>
        <v>0</v>
      </c>
      <c r="X32" s="75">
        <f t="shared" si="45"/>
        <v>0</v>
      </c>
      <c r="Y32" s="75">
        <f t="shared" si="45"/>
        <v>0</v>
      </c>
      <c r="Z32" s="75">
        <f t="shared" si="45"/>
        <v>0</v>
      </c>
      <c r="AA32" s="75">
        <f t="shared" si="45"/>
        <v>0</v>
      </c>
      <c r="AB32" s="75">
        <f t="shared" si="45"/>
        <v>0</v>
      </c>
      <c r="AC32" s="75">
        <f t="shared" si="45"/>
        <v>0</v>
      </c>
      <c r="AD32" s="75">
        <f t="shared" si="45"/>
        <v>0</v>
      </c>
      <c r="AE32" s="75">
        <f t="shared" si="45"/>
        <v>0</v>
      </c>
      <c r="AF32" s="75">
        <f t="shared" si="45"/>
        <v>0</v>
      </c>
      <c r="AG32" s="75">
        <f t="shared" si="45"/>
        <v>0</v>
      </c>
      <c r="AH32" s="75">
        <f t="shared" si="45"/>
        <v>0</v>
      </c>
      <c r="AI32" s="75">
        <f t="shared" si="45"/>
        <v>0</v>
      </c>
      <c r="AJ32" s="75">
        <f t="shared" si="45"/>
        <v>0</v>
      </c>
      <c r="AK32" s="75">
        <f t="shared" si="45"/>
        <v>0</v>
      </c>
      <c r="AL32" s="75">
        <f t="shared" si="45"/>
        <v>0</v>
      </c>
      <c r="AM32" s="75">
        <f t="shared" si="45"/>
        <v>0</v>
      </c>
      <c r="AN32" s="75">
        <f t="shared" si="45"/>
        <v>0</v>
      </c>
      <c r="AO32" s="75">
        <f t="shared" si="45"/>
        <v>0</v>
      </c>
      <c r="AP32" s="75">
        <f t="shared" si="45"/>
        <v>0</v>
      </c>
      <c r="AQ32" s="75">
        <f t="shared" si="45"/>
        <v>0</v>
      </c>
      <c r="AR32" s="75">
        <f t="shared" si="45"/>
        <v>0</v>
      </c>
      <c r="AS32" s="75">
        <f t="shared" si="45"/>
        <v>0</v>
      </c>
      <c r="AT32" s="75">
        <f t="shared" si="45"/>
        <v>0</v>
      </c>
      <c r="AU32" s="75">
        <f t="shared" si="45"/>
        <v>0</v>
      </c>
      <c r="AV32" s="75">
        <f t="shared" si="45"/>
        <v>0</v>
      </c>
      <c r="AW32" s="75">
        <f t="shared" si="45"/>
        <v>0</v>
      </c>
      <c r="AX32" s="75">
        <f t="shared" si="45"/>
        <v>0</v>
      </c>
      <c r="AY32" s="75">
        <f t="shared" si="45"/>
        <v>0</v>
      </c>
      <c r="AZ32" s="75">
        <f t="shared" si="45"/>
        <v>0</v>
      </c>
      <c r="BA32" s="75">
        <f t="shared" si="45"/>
        <v>0</v>
      </c>
      <c r="BB32" s="75">
        <f t="shared" si="45"/>
        <v>0</v>
      </c>
      <c r="BC32" s="75">
        <f t="shared" si="45"/>
        <v>0</v>
      </c>
      <c r="BD32" s="75">
        <f t="shared" si="45"/>
        <v>0</v>
      </c>
      <c r="BE32" s="75">
        <f t="shared" si="45"/>
        <v>0</v>
      </c>
      <c r="BF32" s="75">
        <f t="shared" si="45"/>
        <v>0</v>
      </c>
      <c r="BG32" s="75">
        <f t="shared" si="45"/>
        <v>0</v>
      </c>
      <c r="BH32" s="75">
        <f t="shared" si="45"/>
        <v>0</v>
      </c>
      <c r="BI32" s="75">
        <f t="shared" si="45"/>
        <v>0</v>
      </c>
      <c r="BJ32" s="75">
        <f t="shared" si="45"/>
        <v>0</v>
      </c>
      <c r="BK32" s="75">
        <f t="shared" si="45"/>
        <v>0</v>
      </c>
      <c r="BL32" s="75">
        <f t="shared" si="45"/>
        <v>0</v>
      </c>
      <c r="BM32" s="75">
        <f t="shared" si="45"/>
        <v>0</v>
      </c>
      <c r="BN32" s="75">
        <f t="shared" si="45"/>
        <v>0</v>
      </c>
      <c r="BO32" s="75">
        <f t="shared" si="45"/>
        <v>0</v>
      </c>
      <c r="BP32" s="75">
        <f t="shared" si="45"/>
        <v>0</v>
      </c>
      <c r="BQ32" s="75">
        <f t="shared" si="45"/>
        <v>0</v>
      </c>
      <c r="BR32" s="75">
        <f t="shared" si="45"/>
        <v>0</v>
      </c>
      <c r="BS32" s="75">
        <f t="shared" si="45"/>
        <v>0</v>
      </c>
      <c r="BT32" s="75">
        <f t="shared" si="45"/>
        <v>0</v>
      </c>
      <c r="BU32" s="75">
        <f t="shared" ref="BU32:BY32" si="46">COUNTIF(BU10:BU25,3)</f>
        <v>0</v>
      </c>
      <c r="BV32" s="75">
        <f t="shared" si="46"/>
        <v>0</v>
      </c>
      <c r="BW32" s="75">
        <f t="shared" si="46"/>
        <v>0</v>
      </c>
      <c r="BX32" s="75">
        <f t="shared" si="46"/>
        <v>0</v>
      </c>
      <c r="BY32" s="75">
        <f t="shared" si="46"/>
        <v>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23"/>
      <c r="CU32" s="23"/>
      <c r="CV32" s="23"/>
      <c r="CW32" s="23"/>
      <c r="CX32" s="23"/>
    </row>
    <row r="33" spans="1:102" ht="13.5" thickBot="1">
      <c r="A33" s="179" t="s">
        <v>8</v>
      </c>
      <c r="B33" s="180"/>
      <c r="C33" s="74">
        <f>COUNTIF(C10:C25,2)</f>
        <v>0</v>
      </c>
      <c r="D33" s="74">
        <f t="shared" ref="D33:G33" si="47">COUNTIF(D13:D28,2)</f>
        <v>0</v>
      </c>
      <c r="E33" s="74">
        <f t="shared" si="47"/>
        <v>0</v>
      </c>
      <c r="F33" s="74">
        <f t="shared" si="47"/>
        <v>0</v>
      </c>
      <c r="G33" s="74">
        <f t="shared" si="47"/>
        <v>0</v>
      </c>
      <c r="H33" s="75">
        <f>COUNTIF(H10:H25,2)</f>
        <v>0</v>
      </c>
      <c r="I33" s="75">
        <f t="shared" ref="I33:BT33" si="48">COUNTIF(I10:I25,2)</f>
        <v>0</v>
      </c>
      <c r="J33" s="75">
        <f t="shared" si="48"/>
        <v>0</v>
      </c>
      <c r="K33" s="75">
        <f t="shared" si="48"/>
        <v>0</v>
      </c>
      <c r="L33" s="75">
        <f t="shared" si="48"/>
        <v>0</v>
      </c>
      <c r="M33" s="75">
        <f t="shared" si="48"/>
        <v>0</v>
      </c>
      <c r="N33" s="75">
        <f t="shared" si="48"/>
        <v>0</v>
      </c>
      <c r="O33" s="75">
        <f t="shared" si="48"/>
        <v>0</v>
      </c>
      <c r="P33" s="75">
        <f t="shared" si="48"/>
        <v>0</v>
      </c>
      <c r="Q33" s="75">
        <f t="shared" si="48"/>
        <v>0</v>
      </c>
      <c r="R33" s="75">
        <f t="shared" si="48"/>
        <v>0</v>
      </c>
      <c r="S33" s="75">
        <f t="shared" si="48"/>
        <v>0</v>
      </c>
      <c r="T33" s="75">
        <f t="shared" si="48"/>
        <v>0</v>
      </c>
      <c r="U33" s="75">
        <f t="shared" si="48"/>
        <v>0</v>
      </c>
      <c r="V33" s="75">
        <f t="shared" si="48"/>
        <v>0</v>
      </c>
      <c r="W33" s="75">
        <f t="shared" si="48"/>
        <v>0</v>
      </c>
      <c r="X33" s="75">
        <f t="shared" si="48"/>
        <v>0</v>
      </c>
      <c r="Y33" s="75">
        <f t="shared" si="48"/>
        <v>0</v>
      </c>
      <c r="Z33" s="75">
        <f t="shared" si="48"/>
        <v>0</v>
      </c>
      <c r="AA33" s="75">
        <f t="shared" si="48"/>
        <v>0</v>
      </c>
      <c r="AB33" s="75">
        <f t="shared" si="48"/>
        <v>0</v>
      </c>
      <c r="AC33" s="75">
        <f t="shared" si="48"/>
        <v>0</v>
      </c>
      <c r="AD33" s="75">
        <f t="shared" si="48"/>
        <v>0</v>
      </c>
      <c r="AE33" s="75">
        <f t="shared" si="48"/>
        <v>0</v>
      </c>
      <c r="AF33" s="75">
        <f t="shared" si="48"/>
        <v>0</v>
      </c>
      <c r="AG33" s="75">
        <f t="shared" si="48"/>
        <v>0</v>
      </c>
      <c r="AH33" s="75">
        <f t="shared" si="48"/>
        <v>0</v>
      </c>
      <c r="AI33" s="75">
        <f t="shared" si="48"/>
        <v>0</v>
      </c>
      <c r="AJ33" s="75">
        <f t="shared" si="48"/>
        <v>0</v>
      </c>
      <c r="AK33" s="75">
        <f t="shared" si="48"/>
        <v>0</v>
      </c>
      <c r="AL33" s="75">
        <f t="shared" si="48"/>
        <v>0</v>
      </c>
      <c r="AM33" s="75">
        <f t="shared" si="48"/>
        <v>0</v>
      </c>
      <c r="AN33" s="75">
        <f t="shared" si="48"/>
        <v>0</v>
      </c>
      <c r="AO33" s="75">
        <f t="shared" si="48"/>
        <v>0</v>
      </c>
      <c r="AP33" s="75">
        <f t="shared" si="48"/>
        <v>0</v>
      </c>
      <c r="AQ33" s="75">
        <f t="shared" si="48"/>
        <v>0</v>
      </c>
      <c r="AR33" s="75">
        <f t="shared" si="48"/>
        <v>0</v>
      </c>
      <c r="AS33" s="75">
        <f t="shared" si="48"/>
        <v>0</v>
      </c>
      <c r="AT33" s="75">
        <f t="shared" si="48"/>
        <v>0</v>
      </c>
      <c r="AU33" s="75">
        <f t="shared" si="48"/>
        <v>0</v>
      </c>
      <c r="AV33" s="75">
        <f t="shared" si="48"/>
        <v>0</v>
      </c>
      <c r="AW33" s="75">
        <f t="shared" si="48"/>
        <v>0</v>
      </c>
      <c r="AX33" s="75">
        <f t="shared" si="48"/>
        <v>0</v>
      </c>
      <c r="AY33" s="75">
        <f t="shared" si="48"/>
        <v>0</v>
      </c>
      <c r="AZ33" s="75">
        <f t="shared" si="48"/>
        <v>0</v>
      </c>
      <c r="BA33" s="75">
        <f t="shared" si="48"/>
        <v>0</v>
      </c>
      <c r="BB33" s="75">
        <f t="shared" si="48"/>
        <v>0</v>
      </c>
      <c r="BC33" s="75">
        <f t="shared" si="48"/>
        <v>0</v>
      </c>
      <c r="BD33" s="75">
        <f t="shared" si="48"/>
        <v>0</v>
      </c>
      <c r="BE33" s="75">
        <f t="shared" si="48"/>
        <v>0</v>
      </c>
      <c r="BF33" s="75">
        <f t="shared" si="48"/>
        <v>0</v>
      </c>
      <c r="BG33" s="75">
        <f t="shared" si="48"/>
        <v>0</v>
      </c>
      <c r="BH33" s="75">
        <f t="shared" si="48"/>
        <v>0</v>
      </c>
      <c r="BI33" s="75">
        <f t="shared" si="48"/>
        <v>0</v>
      </c>
      <c r="BJ33" s="75">
        <f t="shared" si="48"/>
        <v>0</v>
      </c>
      <c r="BK33" s="75">
        <f t="shared" si="48"/>
        <v>0</v>
      </c>
      <c r="BL33" s="75">
        <f t="shared" si="48"/>
        <v>0</v>
      </c>
      <c r="BM33" s="75">
        <f t="shared" si="48"/>
        <v>0</v>
      </c>
      <c r="BN33" s="75">
        <f t="shared" si="48"/>
        <v>0</v>
      </c>
      <c r="BO33" s="75">
        <f t="shared" si="48"/>
        <v>0</v>
      </c>
      <c r="BP33" s="75">
        <f t="shared" si="48"/>
        <v>0</v>
      </c>
      <c r="BQ33" s="75">
        <f t="shared" si="48"/>
        <v>0</v>
      </c>
      <c r="BR33" s="75">
        <f t="shared" si="48"/>
        <v>0</v>
      </c>
      <c r="BS33" s="75">
        <f t="shared" si="48"/>
        <v>0</v>
      </c>
      <c r="BT33" s="75">
        <f t="shared" si="48"/>
        <v>0</v>
      </c>
      <c r="BU33" s="75">
        <f t="shared" ref="BU33:BY33" si="49">COUNTIF(BU10:BU25,2)</f>
        <v>0</v>
      </c>
      <c r="BV33" s="75">
        <f t="shared" si="49"/>
        <v>0</v>
      </c>
      <c r="BW33" s="75">
        <f t="shared" si="49"/>
        <v>0</v>
      </c>
      <c r="BX33" s="75">
        <f t="shared" si="49"/>
        <v>0</v>
      </c>
      <c r="BY33" s="75">
        <f t="shared" si="49"/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23"/>
      <c r="CU33" s="23"/>
      <c r="CV33" s="23"/>
      <c r="CW33" s="23"/>
      <c r="CX33" s="23"/>
    </row>
    <row r="34" spans="1:102" ht="13.5" thickBot="1">
      <c r="A34" s="193" t="s">
        <v>9</v>
      </c>
      <c r="B34" s="194"/>
      <c r="C34" s="75" t="e">
        <f>ROUNDUP((C30*1+C31*0.64+C32*0.36+C33*0.14)/$D$6*100,0)</f>
        <v>#DIV/0!</v>
      </c>
      <c r="D34" s="75" t="e">
        <f>ROUNDUP((D30*1+D31*0.64+D32*0.36+D33*0.14)/$F$6*100,0)</f>
        <v>#DIV/0!</v>
      </c>
      <c r="E34" s="75" t="e">
        <f>ROUNDUP((E30*1+E31*0.64+E32*0.36+E33*0.14)/$H$6*100,0)</f>
        <v>#DIV/0!</v>
      </c>
      <c r="F34" s="75" t="e">
        <f>ROUNDUP((F30*1+F31*0.64+F32*0.36+F33*0.14)/$J$6*100,0)</f>
        <v>#DIV/0!</v>
      </c>
      <c r="G34" s="75" t="e">
        <f>ROUNDUP((G30*1+G31*0.64+G32*0.36+G33*0.14)/$J$6*100,0)</f>
        <v>#DIV/0!</v>
      </c>
      <c r="H34" s="75" t="e">
        <f t="shared" ref="H34" si="50">ROUNDUP((H30*1+H31*0.64+H32*0.36+H33*0.14)/$D$6*100,0)</f>
        <v>#DIV/0!</v>
      </c>
      <c r="I34" s="75" t="e">
        <f t="shared" ref="I34" si="51">ROUNDUP((I30*1+I31*0.64+I32*0.36+I33*0.14)/$F$6*100,0)</f>
        <v>#DIV/0!</v>
      </c>
      <c r="J34" s="75" t="e">
        <f t="shared" ref="J34" si="52">ROUNDUP((J30*1+J31*0.64+J32*0.36+J33*0.14)/$H$6*100,0)</f>
        <v>#DIV/0!</v>
      </c>
      <c r="K34" s="75" t="e">
        <f t="shared" ref="K34:L34" si="53">ROUNDUP((K30*1+K31*0.64+K32*0.36+K33*0.14)/$J$6*100,0)</f>
        <v>#DIV/0!</v>
      </c>
      <c r="L34" s="75" t="e">
        <f t="shared" si="53"/>
        <v>#DIV/0!</v>
      </c>
      <c r="M34" s="75" t="e">
        <f t="shared" ref="M34" si="54">ROUNDUP((M30*1+M31*0.64+M32*0.36+M33*0.14)/$D$6*100,0)</f>
        <v>#DIV/0!</v>
      </c>
      <c r="N34" s="75" t="e">
        <f t="shared" ref="N34" si="55">ROUNDUP((N30*1+N31*0.64+N32*0.36+N33*0.14)/$F$6*100,0)</f>
        <v>#DIV/0!</v>
      </c>
      <c r="O34" s="75" t="e">
        <f t="shared" ref="O34" si="56">ROUNDUP((O30*1+O31*0.64+O32*0.36+O33*0.14)/$H$6*100,0)</f>
        <v>#DIV/0!</v>
      </c>
      <c r="P34" s="75" t="e">
        <f t="shared" ref="P34:Q34" si="57">ROUNDUP((P30*1+P31*0.64+P32*0.36+P33*0.14)/$J$6*100,0)</f>
        <v>#DIV/0!</v>
      </c>
      <c r="Q34" s="75" t="e">
        <f t="shared" si="57"/>
        <v>#DIV/0!</v>
      </c>
      <c r="R34" s="75" t="e">
        <f t="shared" ref="R34" si="58">ROUNDUP((R30*1+R31*0.64+R32*0.36+R33*0.14)/$D$6*100,0)</f>
        <v>#DIV/0!</v>
      </c>
      <c r="S34" s="75" t="e">
        <f t="shared" ref="S34" si="59">ROUNDUP((S30*1+S31*0.64+S32*0.36+S33*0.14)/$F$6*100,0)</f>
        <v>#DIV/0!</v>
      </c>
      <c r="T34" s="75" t="e">
        <f t="shared" ref="T34" si="60">ROUNDUP((T30*1+T31*0.64+T32*0.36+T33*0.14)/$H$6*100,0)</f>
        <v>#DIV/0!</v>
      </c>
      <c r="U34" s="75" t="e">
        <f t="shared" ref="U34:V34" si="61">ROUNDUP((U30*1+U31*0.64+U32*0.36+U33*0.14)/$J$6*100,0)</f>
        <v>#DIV/0!</v>
      </c>
      <c r="V34" s="75" t="e">
        <f t="shared" si="61"/>
        <v>#DIV/0!</v>
      </c>
      <c r="W34" s="75" t="e">
        <f t="shared" ref="W34" si="62">ROUNDUP((W30*1+W31*0.64+W32*0.36+W33*0.14)/$D$6*100,0)</f>
        <v>#DIV/0!</v>
      </c>
      <c r="X34" s="75" t="e">
        <f t="shared" ref="X34" si="63">ROUNDUP((X30*1+X31*0.64+X32*0.36+X33*0.14)/$F$6*100,0)</f>
        <v>#DIV/0!</v>
      </c>
      <c r="Y34" s="75" t="e">
        <f t="shared" ref="Y34" si="64">ROUNDUP((Y30*1+Y31*0.64+Y32*0.36+Y33*0.14)/$H$6*100,0)</f>
        <v>#DIV/0!</v>
      </c>
      <c r="Z34" s="75" t="e">
        <f t="shared" ref="Z34:AA34" si="65">ROUNDUP((Z30*1+Z31*0.64+Z32*0.36+Z33*0.14)/$J$6*100,0)</f>
        <v>#DIV/0!</v>
      </c>
      <c r="AA34" s="75" t="e">
        <f t="shared" si="65"/>
        <v>#DIV/0!</v>
      </c>
      <c r="AB34" s="75" t="e">
        <f t="shared" ref="AB34" si="66">ROUNDUP((AB30*1+AB31*0.64+AB32*0.36+AB33*0.14)/$D$6*100,0)</f>
        <v>#DIV/0!</v>
      </c>
      <c r="AC34" s="75" t="e">
        <f t="shared" ref="AC34" si="67">ROUNDUP((AC30*1+AC31*0.64+AC32*0.36+AC33*0.14)/$F$6*100,0)</f>
        <v>#DIV/0!</v>
      </c>
      <c r="AD34" s="75" t="e">
        <f t="shared" ref="AD34" si="68">ROUNDUP((AD30*1+AD31*0.64+AD32*0.36+AD33*0.14)/$H$6*100,0)</f>
        <v>#DIV/0!</v>
      </c>
      <c r="AE34" s="75" t="e">
        <f t="shared" ref="AE34:AF34" si="69">ROUNDUP((AE30*1+AE31*0.64+AE32*0.36+AE33*0.14)/$J$6*100,0)</f>
        <v>#DIV/0!</v>
      </c>
      <c r="AF34" s="75" t="e">
        <f t="shared" si="69"/>
        <v>#DIV/0!</v>
      </c>
      <c r="AG34" s="75" t="e">
        <f t="shared" ref="AG34" si="70">ROUNDUP((AG30*1+AG31*0.64+AG32*0.36+AG33*0.14)/$D$6*100,0)</f>
        <v>#DIV/0!</v>
      </c>
      <c r="AH34" s="75" t="e">
        <f t="shared" ref="AH34" si="71">ROUNDUP((AH30*1+AH31*0.64+AH32*0.36+AH33*0.14)/$F$6*100,0)</f>
        <v>#DIV/0!</v>
      </c>
      <c r="AI34" s="75" t="e">
        <f t="shared" ref="AI34" si="72">ROUNDUP((AI30*1+AI31*0.64+AI32*0.36+AI33*0.14)/$H$6*100,0)</f>
        <v>#DIV/0!</v>
      </c>
      <c r="AJ34" s="75" t="e">
        <f t="shared" ref="AJ34:AK34" si="73">ROUNDUP((AJ30*1+AJ31*0.64+AJ32*0.36+AJ33*0.14)/$J$6*100,0)</f>
        <v>#DIV/0!</v>
      </c>
      <c r="AK34" s="75" t="e">
        <f t="shared" si="73"/>
        <v>#DIV/0!</v>
      </c>
      <c r="AL34" s="75" t="e">
        <f t="shared" ref="AL34" si="74">ROUNDUP((AL30*1+AL31*0.64+AL32*0.36+AL33*0.14)/$D$6*100,0)</f>
        <v>#DIV/0!</v>
      </c>
      <c r="AM34" s="75" t="e">
        <f t="shared" ref="AM34" si="75">ROUNDUP((AM30*1+AM31*0.64+AM32*0.36+AM33*0.14)/$F$6*100,0)</f>
        <v>#DIV/0!</v>
      </c>
      <c r="AN34" s="75" t="e">
        <f t="shared" ref="AN34" si="76">ROUNDUP((AN30*1+AN31*0.64+AN32*0.36+AN33*0.14)/$H$6*100,0)</f>
        <v>#DIV/0!</v>
      </c>
      <c r="AO34" s="75" t="e">
        <f t="shared" ref="AO34:AP34" si="77">ROUNDUP((AO30*1+AO31*0.64+AO32*0.36+AO33*0.14)/$J$6*100,0)</f>
        <v>#DIV/0!</v>
      </c>
      <c r="AP34" s="75" t="e">
        <f t="shared" si="77"/>
        <v>#DIV/0!</v>
      </c>
      <c r="AQ34" s="75" t="e">
        <f t="shared" ref="AQ34" si="78">ROUNDUP((AQ30*1+AQ31*0.64+AQ32*0.36+AQ33*0.14)/$D$6*100,0)</f>
        <v>#DIV/0!</v>
      </c>
      <c r="AR34" s="75" t="e">
        <f t="shared" ref="AR34" si="79">ROUNDUP((AR30*1+AR31*0.64+AR32*0.36+AR33*0.14)/$F$6*100,0)</f>
        <v>#DIV/0!</v>
      </c>
      <c r="AS34" s="75" t="e">
        <f t="shared" ref="AS34" si="80">ROUNDUP((AS30*1+AS31*0.64+AS32*0.36+AS33*0.14)/$H$6*100,0)</f>
        <v>#DIV/0!</v>
      </c>
      <c r="AT34" s="75" t="e">
        <f t="shared" ref="AT34:AU34" si="81">ROUNDUP((AT30*1+AT31*0.64+AT32*0.36+AT33*0.14)/$J$6*100,0)</f>
        <v>#DIV/0!</v>
      </c>
      <c r="AU34" s="75" t="e">
        <f t="shared" si="81"/>
        <v>#DIV/0!</v>
      </c>
      <c r="AV34" s="75" t="e">
        <f t="shared" ref="AV34" si="82">ROUNDUP((AV30*1+AV31*0.64+AV32*0.36+AV33*0.14)/$D$6*100,0)</f>
        <v>#DIV/0!</v>
      </c>
      <c r="AW34" s="75" t="e">
        <f t="shared" ref="AW34" si="83">ROUNDUP((AW30*1+AW31*0.64+AW32*0.36+AW33*0.14)/$F$6*100,0)</f>
        <v>#DIV/0!</v>
      </c>
      <c r="AX34" s="75" t="e">
        <f t="shared" ref="AX34" si="84">ROUNDUP((AX30*1+AX31*0.64+AX32*0.36+AX33*0.14)/$H$6*100,0)</f>
        <v>#DIV/0!</v>
      </c>
      <c r="AY34" s="75" t="e">
        <f t="shared" ref="AY34:AZ34" si="85">ROUNDUP((AY30*1+AY31*0.64+AY32*0.36+AY33*0.14)/$J$6*100,0)</f>
        <v>#DIV/0!</v>
      </c>
      <c r="AZ34" s="75" t="e">
        <f t="shared" si="85"/>
        <v>#DIV/0!</v>
      </c>
      <c r="BA34" s="75" t="e">
        <f t="shared" ref="BA34" si="86">ROUNDUP((BA30*1+BA31*0.64+BA32*0.36+BA33*0.14)/$D$6*100,0)</f>
        <v>#DIV/0!</v>
      </c>
      <c r="BB34" s="75" t="e">
        <f t="shared" ref="BB34" si="87">ROUNDUP((BB30*1+BB31*0.64+BB32*0.36+BB33*0.14)/$F$6*100,0)</f>
        <v>#DIV/0!</v>
      </c>
      <c r="BC34" s="75" t="e">
        <f t="shared" ref="BC34" si="88">ROUNDUP((BC30*1+BC31*0.64+BC32*0.36+BC33*0.14)/$H$6*100,0)</f>
        <v>#DIV/0!</v>
      </c>
      <c r="BD34" s="75" t="e">
        <f t="shared" ref="BD34:BE34" si="89">ROUNDUP((BD30*1+BD31*0.64+BD32*0.36+BD33*0.14)/$J$6*100,0)</f>
        <v>#DIV/0!</v>
      </c>
      <c r="BE34" s="75" t="e">
        <f t="shared" si="89"/>
        <v>#DIV/0!</v>
      </c>
      <c r="BF34" s="75" t="e">
        <f t="shared" ref="BF34" si="90">ROUNDUP((BF30*1+BF31*0.64+BF32*0.36+BF33*0.14)/$D$6*100,0)</f>
        <v>#DIV/0!</v>
      </c>
      <c r="BG34" s="75" t="e">
        <f t="shared" ref="BG34" si="91">ROUNDUP((BG30*1+BG31*0.64+BG32*0.36+BG33*0.14)/$F$6*100,0)</f>
        <v>#DIV/0!</v>
      </c>
      <c r="BH34" s="75" t="e">
        <f t="shared" ref="BH34" si="92">ROUNDUP((BH30*1+BH31*0.64+BH32*0.36+BH33*0.14)/$H$6*100,0)</f>
        <v>#DIV/0!</v>
      </c>
      <c r="BI34" s="75" t="e">
        <f t="shared" ref="BI34:BJ34" si="93">ROUNDUP((BI30*1+BI31*0.64+BI32*0.36+BI33*0.14)/$J$6*100,0)</f>
        <v>#DIV/0!</v>
      </c>
      <c r="BJ34" s="75" t="e">
        <f t="shared" si="93"/>
        <v>#DIV/0!</v>
      </c>
      <c r="BK34" s="75" t="e">
        <f t="shared" ref="BK34" si="94">ROUNDUP((BK30*1+BK31*0.64+BK32*0.36+BK33*0.14)/$D$6*100,0)</f>
        <v>#DIV/0!</v>
      </c>
      <c r="BL34" s="75" t="e">
        <f t="shared" ref="BL34" si="95">ROUNDUP((BL30*1+BL31*0.64+BL32*0.36+BL33*0.14)/$F$6*100,0)</f>
        <v>#DIV/0!</v>
      </c>
      <c r="BM34" s="75" t="e">
        <f t="shared" ref="BM34" si="96">ROUNDUP((BM30*1+BM31*0.64+BM32*0.36+BM33*0.14)/$H$6*100,0)</f>
        <v>#DIV/0!</v>
      </c>
      <c r="BN34" s="75" t="e">
        <f t="shared" ref="BN34:BO34" si="97">ROUNDUP((BN30*1+BN31*0.64+BN32*0.36+BN33*0.14)/$J$6*100,0)</f>
        <v>#DIV/0!</v>
      </c>
      <c r="BO34" s="75" t="e">
        <f t="shared" si="97"/>
        <v>#DIV/0!</v>
      </c>
      <c r="BP34" s="75" t="e">
        <f t="shared" ref="BP34" si="98">ROUNDUP((BP30*1+BP31*0.64+BP32*0.36+BP33*0.14)/$D$6*100,0)</f>
        <v>#DIV/0!</v>
      </c>
      <c r="BQ34" s="75" t="e">
        <f t="shared" ref="BQ34" si="99">ROUNDUP((BQ30*1+BQ31*0.64+BQ32*0.36+BQ33*0.14)/$F$6*100,0)</f>
        <v>#DIV/0!</v>
      </c>
      <c r="BR34" s="75" t="e">
        <f t="shared" ref="BR34" si="100">ROUNDUP((BR30*1+BR31*0.64+BR32*0.36+BR33*0.14)/$H$6*100,0)</f>
        <v>#DIV/0!</v>
      </c>
      <c r="BS34" s="75" t="e">
        <f t="shared" ref="BS34:BT34" si="101">ROUNDUP((BS30*1+BS31*0.64+BS32*0.36+BS33*0.14)/$J$6*100,0)</f>
        <v>#DIV/0!</v>
      </c>
      <c r="BT34" s="75" t="e">
        <f t="shared" si="101"/>
        <v>#DIV/0!</v>
      </c>
      <c r="BU34" s="75" t="e">
        <f t="shared" ref="BU34" si="102">ROUNDUP((BU30*1+BU31*0.64+BU32*0.36+BU33*0.14)/$D$6*100,0)</f>
        <v>#DIV/0!</v>
      </c>
      <c r="BV34" s="75" t="e">
        <f t="shared" ref="BV34" si="103">ROUNDUP((BV30*1+BV31*0.64+BV32*0.36+BV33*0.14)/$F$6*100,0)</f>
        <v>#DIV/0!</v>
      </c>
      <c r="BW34" s="75" t="e">
        <f t="shared" ref="BW34" si="104">ROUNDUP((BW30*1+BW31*0.64+BW32*0.36+BW33*0.14)/$H$6*100,0)</f>
        <v>#DIV/0!</v>
      </c>
      <c r="BX34" s="75" t="e">
        <f t="shared" ref="BX34:BY34" si="105">ROUNDUP((BX30*1+BX31*0.64+BX32*0.36+BX33*0.14)/$J$6*100,0)</f>
        <v>#DIV/0!</v>
      </c>
      <c r="BY34" s="75" t="e">
        <f t="shared" si="105"/>
        <v>#DIV/0!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23"/>
      <c r="CU34" s="23"/>
      <c r="CV34" s="23"/>
      <c r="CW34" s="23"/>
      <c r="CX34" s="23"/>
    </row>
    <row r="35" spans="1:102" ht="13.5" thickBot="1">
      <c r="A35" s="64"/>
      <c r="B35" s="6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23"/>
      <c r="CU35" s="23"/>
      <c r="CV35" s="23"/>
      <c r="CW35" s="23"/>
      <c r="CX35" s="23"/>
    </row>
    <row r="36" spans="1:102" ht="13.5" thickBot="1">
      <c r="A36" s="193" t="s">
        <v>65</v>
      </c>
      <c r="B36" s="194"/>
      <c r="C36" s="76" t="e">
        <f>(C30+C31)/$D$6*100</f>
        <v>#DIV/0!</v>
      </c>
      <c r="D36" s="76" t="e">
        <f>(D30+D31)/$F$6*100</f>
        <v>#DIV/0!</v>
      </c>
      <c r="E36" s="76" t="e">
        <f>(E30+E31)/$H$6*100</f>
        <v>#DIV/0!</v>
      </c>
      <c r="F36" s="76" t="e">
        <f>(F30+F31)/$J$6*100</f>
        <v>#DIV/0!</v>
      </c>
      <c r="G36" s="76" t="e">
        <f>(G30+G31)/$J$6*100</f>
        <v>#DIV/0!</v>
      </c>
      <c r="H36" s="76" t="e">
        <f t="shared" ref="H36" si="106">(H30+H31)/$D$6*100</f>
        <v>#DIV/0!</v>
      </c>
      <c r="I36" s="76" t="e">
        <f t="shared" ref="I36" si="107">(I30+I31)/$F$6*100</f>
        <v>#DIV/0!</v>
      </c>
      <c r="J36" s="76" t="e">
        <f t="shared" ref="J36" si="108">(J30+J31)/$H$6*100</f>
        <v>#DIV/0!</v>
      </c>
      <c r="K36" s="76" t="e">
        <f t="shared" ref="K36:L36" si="109">(K30+K31)/$J$6*100</f>
        <v>#DIV/0!</v>
      </c>
      <c r="L36" s="76" t="e">
        <f t="shared" si="109"/>
        <v>#DIV/0!</v>
      </c>
      <c r="M36" s="76" t="e">
        <f t="shared" ref="M36" si="110">(M30+M31)/$D$6*100</f>
        <v>#DIV/0!</v>
      </c>
      <c r="N36" s="76" t="e">
        <f t="shared" ref="N36" si="111">(N30+N31)/$F$6*100</f>
        <v>#DIV/0!</v>
      </c>
      <c r="O36" s="76" t="e">
        <f t="shared" ref="O36" si="112">(O30+O31)/$H$6*100</f>
        <v>#DIV/0!</v>
      </c>
      <c r="P36" s="76" t="e">
        <f t="shared" ref="P36:Q36" si="113">(P30+P31)/$J$6*100</f>
        <v>#DIV/0!</v>
      </c>
      <c r="Q36" s="76" t="e">
        <f t="shared" si="113"/>
        <v>#DIV/0!</v>
      </c>
      <c r="R36" s="76" t="e">
        <f t="shared" ref="R36" si="114">(R30+R31)/$D$6*100</f>
        <v>#DIV/0!</v>
      </c>
      <c r="S36" s="76" t="e">
        <f t="shared" ref="S36" si="115">(S30+S31)/$F$6*100</f>
        <v>#DIV/0!</v>
      </c>
      <c r="T36" s="76" t="e">
        <f t="shared" ref="T36" si="116">(T30+T31)/$H$6*100</f>
        <v>#DIV/0!</v>
      </c>
      <c r="U36" s="76" t="e">
        <f t="shared" ref="U36:V36" si="117">(U30+U31)/$J$6*100</f>
        <v>#DIV/0!</v>
      </c>
      <c r="V36" s="76" t="e">
        <f t="shared" si="117"/>
        <v>#DIV/0!</v>
      </c>
      <c r="W36" s="76" t="e">
        <f t="shared" ref="W36" si="118">(W30+W31)/$D$6*100</f>
        <v>#DIV/0!</v>
      </c>
      <c r="X36" s="76" t="e">
        <f t="shared" ref="X36" si="119">(X30+X31)/$F$6*100</f>
        <v>#DIV/0!</v>
      </c>
      <c r="Y36" s="76" t="e">
        <f t="shared" ref="Y36" si="120">(Y30+Y31)/$H$6*100</f>
        <v>#DIV/0!</v>
      </c>
      <c r="Z36" s="76" t="e">
        <f t="shared" ref="Z36:AA36" si="121">(Z30+Z31)/$J$6*100</f>
        <v>#DIV/0!</v>
      </c>
      <c r="AA36" s="76" t="e">
        <f t="shared" si="121"/>
        <v>#DIV/0!</v>
      </c>
      <c r="AB36" s="76" t="e">
        <f t="shared" ref="AB36" si="122">(AB30+AB31)/$D$6*100</f>
        <v>#DIV/0!</v>
      </c>
      <c r="AC36" s="76" t="e">
        <f t="shared" ref="AC36" si="123">(AC30+AC31)/$F$6*100</f>
        <v>#DIV/0!</v>
      </c>
      <c r="AD36" s="76" t="e">
        <f t="shared" ref="AD36" si="124">(AD30+AD31)/$H$6*100</f>
        <v>#DIV/0!</v>
      </c>
      <c r="AE36" s="76" t="e">
        <f t="shared" ref="AE36:AF36" si="125">(AE30+AE31)/$J$6*100</f>
        <v>#DIV/0!</v>
      </c>
      <c r="AF36" s="76" t="e">
        <f t="shared" si="125"/>
        <v>#DIV/0!</v>
      </c>
      <c r="AG36" s="76" t="e">
        <f t="shared" ref="AG36" si="126">(AG30+AG31)/$D$6*100</f>
        <v>#DIV/0!</v>
      </c>
      <c r="AH36" s="76" t="e">
        <f t="shared" ref="AH36" si="127">(AH30+AH31)/$F$6*100</f>
        <v>#DIV/0!</v>
      </c>
      <c r="AI36" s="76" t="e">
        <f t="shared" ref="AI36" si="128">(AI30+AI31)/$H$6*100</f>
        <v>#DIV/0!</v>
      </c>
      <c r="AJ36" s="76" t="e">
        <f t="shared" ref="AJ36:AK36" si="129">(AJ30+AJ31)/$J$6*100</f>
        <v>#DIV/0!</v>
      </c>
      <c r="AK36" s="76" t="e">
        <f t="shared" si="129"/>
        <v>#DIV/0!</v>
      </c>
      <c r="AL36" s="76" t="e">
        <f t="shared" ref="AL36" si="130">(AL30+AL31)/$D$6*100</f>
        <v>#DIV/0!</v>
      </c>
      <c r="AM36" s="76" t="e">
        <f t="shared" ref="AM36" si="131">(AM30+AM31)/$F$6*100</f>
        <v>#DIV/0!</v>
      </c>
      <c r="AN36" s="76" t="e">
        <f t="shared" ref="AN36" si="132">(AN30+AN31)/$H$6*100</f>
        <v>#DIV/0!</v>
      </c>
      <c r="AO36" s="76" t="e">
        <f t="shared" ref="AO36:AP36" si="133">(AO30+AO31)/$J$6*100</f>
        <v>#DIV/0!</v>
      </c>
      <c r="AP36" s="76" t="e">
        <f t="shared" si="133"/>
        <v>#DIV/0!</v>
      </c>
      <c r="AQ36" s="76" t="e">
        <f t="shared" ref="AQ36" si="134">(AQ30+AQ31)/$D$6*100</f>
        <v>#DIV/0!</v>
      </c>
      <c r="AR36" s="76" t="e">
        <f t="shared" ref="AR36" si="135">(AR30+AR31)/$F$6*100</f>
        <v>#DIV/0!</v>
      </c>
      <c r="AS36" s="76" t="e">
        <f t="shared" ref="AS36" si="136">(AS30+AS31)/$H$6*100</f>
        <v>#DIV/0!</v>
      </c>
      <c r="AT36" s="76" t="e">
        <f t="shared" ref="AT36:AU36" si="137">(AT30+AT31)/$J$6*100</f>
        <v>#DIV/0!</v>
      </c>
      <c r="AU36" s="76" t="e">
        <f t="shared" si="137"/>
        <v>#DIV/0!</v>
      </c>
      <c r="AV36" s="76" t="e">
        <f t="shared" ref="AV36" si="138">(AV30+AV31)/$D$6*100</f>
        <v>#DIV/0!</v>
      </c>
      <c r="AW36" s="76" t="e">
        <f t="shared" ref="AW36" si="139">(AW30+AW31)/$F$6*100</f>
        <v>#DIV/0!</v>
      </c>
      <c r="AX36" s="76" t="e">
        <f t="shared" ref="AX36" si="140">(AX30+AX31)/$H$6*100</f>
        <v>#DIV/0!</v>
      </c>
      <c r="AY36" s="76" t="e">
        <f t="shared" ref="AY36:AZ36" si="141">(AY30+AY31)/$J$6*100</f>
        <v>#DIV/0!</v>
      </c>
      <c r="AZ36" s="76" t="e">
        <f t="shared" si="141"/>
        <v>#DIV/0!</v>
      </c>
      <c r="BA36" s="76" t="e">
        <f t="shared" ref="BA36" si="142">(BA30+BA31)/$D$6*100</f>
        <v>#DIV/0!</v>
      </c>
      <c r="BB36" s="76" t="e">
        <f t="shared" ref="BB36" si="143">(BB30+BB31)/$F$6*100</f>
        <v>#DIV/0!</v>
      </c>
      <c r="BC36" s="76" t="e">
        <f t="shared" ref="BC36" si="144">(BC30+BC31)/$H$6*100</f>
        <v>#DIV/0!</v>
      </c>
      <c r="BD36" s="76" t="e">
        <f t="shared" ref="BD36:BE36" si="145">(BD30+BD31)/$J$6*100</f>
        <v>#DIV/0!</v>
      </c>
      <c r="BE36" s="76" t="e">
        <f t="shared" si="145"/>
        <v>#DIV/0!</v>
      </c>
      <c r="BF36" s="76" t="e">
        <f t="shared" ref="BF36" si="146">(BF30+BF31)/$D$6*100</f>
        <v>#DIV/0!</v>
      </c>
      <c r="BG36" s="76" t="e">
        <f t="shared" ref="BG36" si="147">(BG30+BG31)/$F$6*100</f>
        <v>#DIV/0!</v>
      </c>
      <c r="BH36" s="76" t="e">
        <f t="shared" ref="BH36" si="148">(BH30+BH31)/$H$6*100</f>
        <v>#DIV/0!</v>
      </c>
      <c r="BI36" s="76" t="e">
        <f t="shared" ref="BI36:BJ36" si="149">(BI30+BI31)/$J$6*100</f>
        <v>#DIV/0!</v>
      </c>
      <c r="BJ36" s="76" t="e">
        <f t="shared" si="149"/>
        <v>#DIV/0!</v>
      </c>
      <c r="BK36" s="76" t="e">
        <f t="shared" ref="BK36" si="150">(BK30+BK31)/$D$6*100</f>
        <v>#DIV/0!</v>
      </c>
      <c r="BL36" s="76" t="e">
        <f t="shared" ref="BL36" si="151">(BL30+BL31)/$F$6*100</f>
        <v>#DIV/0!</v>
      </c>
      <c r="BM36" s="76" t="e">
        <f t="shared" ref="BM36" si="152">(BM30+BM31)/$H$6*100</f>
        <v>#DIV/0!</v>
      </c>
      <c r="BN36" s="76" t="e">
        <f t="shared" ref="BN36:BO36" si="153">(BN30+BN31)/$J$6*100</f>
        <v>#DIV/0!</v>
      </c>
      <c r="BO36" s="76" t="e">
        <f t="shared" si="153"/>
        <v>#DIV/0!</v>
      </c>
      <c r="BP36" s="76" t="e">
        <f t="shared" ref="BP36" si="154">(BP30+BP31)/$D$6*100</f>
        <v>#DIV/0!</v>
      </c>
      <c r="BQ36" s="76" t="e">
        <f t="shared" ref="BQ36" si="155">(BQ30+BQ31)/$F$6*100</f>
        <v>#DIV/0!</v>
      </c>
      <c r="BR36" s="76" t="e">
        <f t="shared" ref="BR36" si="156">(BR30+BR31)/$H$6*100</f>
        <v>#DIV/0!</v>
      </c>
      <c r="BS36" s="76" t="e">
        <f t="shared" ref="BS36:BT36" si="157">(BS30+BS31)/$J$6*100</f>
        <v>#DIV/0!</v>
      </c>
      <c r="BT36" s="76" t="e">
        <f t="shared" si="157"/>
        <v>#DIV/0!</v>
      </c>
      <c r="BU36" s="76" t="e">
        <f t="shared" ref="BU36" si="158">(BU30+BU31)/$D$6*100</f>
        <v>#DIV/0!</v>
      </c>
      <c r="BV36" s="76" t="e">
        <f t="shared" ref="BV36" si="159">(BV30+BV31)/$F$6*100</f>
        <v>#DIV/0!</v>
      </c>
      <c r="BW36" s="76" t="e">
        <f t="shared" ref="BW36" si="160">(BW30+BW31)/$H$6*100</f>
        <v>#DIV/0!</v>
      </c>
      <c r="BX36" s="76" t="e">
        <f t="shared" ref="BX36:BY36" si="161">(BX30+BX31)/$J$6*100</f>
        <v>#DIV/0!</v>
      </c>
      <c r="BY36" s="76" t="e">
        <f t="shared" si="161"/>
        <v>#DIV/0!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23"/>
      <c r="CU36" s="23"/>
      <c r="CV36" s="23"/>
      <c r="CW36" s="23"/>
      <c r="CX36" s="23"/>
    </row>
    <row r="37" spans="1:10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23"/>
      <c r="CS38" s="23"/>
      <c r="CT38" s="23"/>
      <c r="CU38" s="23"/>
      <c r="CV38" s="23"/>
      <c r="CW38" s="3"/>
      <c r="CX38" s="3"/>
    </row>
    <row r="39" spans="1:102" ht="13.5" thickBot="1">
      <c r="A39" s="6"/>
      <c r="B39" s="43" t="s">
        <v>12</v>
      </c>
      <c r="C39" s="72" t="e">
        <f>(C34+H34+M34+R34+W34+AB34+AG34+AL34+AQ34+AV34+BA34+BF34+BK34+BP34+BU34)/S3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SUM(C30+H30+M30+R30+W30+AB30+AG30+AL30+AQ30+AV30+BA30+BF30+BK30+BP30+BU30)</f>
        <v>0</v>
      </c>
      <c r="S39" s="204"/>
      <c r="T39" s="204">
        <f>SUM(D30+I30+N30+S30+X30+AC30+AH30+AM30+AR30+AW30+BB30+BG30+BL30+BQ30+BV30)</f>
        <v>0</v>
      </c>
      <c r="U39" s="204"/>
      <c r="V39" s="204">
        <f>SUM(E30+J30+O30+T30+Y30+AD30+AI30+AN30+AS30+AX30+BC30+BH30+BM30+BR30+BW30)</f>
        <v>0</v>
      </c>
      <c r="W39" s="204"/>
      <c r="X39" s="204">
        <f>SUM(F30+K30+P30+U30+Z30+AE30+AJ30+AO30+AT30+AY30+BD30+BI30+BN30+BS30+BX30)</f>
        <v>0</v>
      </c>
      <c r="Y39" s="204"/>
      <c r="Z39" s="200">
        <f>SUM(G30+L30+Q30+V30+AA30+AF30+AK30+AP30+AU30+AZ30+BE30+BJ30+BO30+BT30+BY30)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23"/>
      <c r="CS39" s="23"/>
      <c r="CT39" s="23"/>
      <c r="CU39" s="23"/>
      <c r="CV39" s="23"/>
      <c r="CW39" s="3"/>
      <c r="CX39" s="3"/>
    </row>
    <row r="40" spans="1:102" ht="13.5" thickBot="1">
      <c r="A40" s="6"/>
      <c r="B40" s="43" t="s">
        <v>13</v>
      </c>
      <c r="C40" s="72" t="e">
        <f>(D34+I34+N34+S34+X34+AC34+AH34+AM34+AR34+AW34+BB34+BG34+BL34+BQ34+BV34)/U3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 t="shared" ref="R40:R42" si="162">SUM(C31+H31+M31+R31+W31+AB31+AG31+AL31+AQ31+AV31+BA31+BF31+BK31+BP31+BU31)</f>
        <v>0</v>
      </c>
      <c r="S40" s="204"/>
      <c r="T40" s="204">
        <f t="shared" ref="T40:T42" si="163">SUM(D31+I31+N31+S31+X31+AC31+AH31+AM31+AR31+AW31+BB31+BG31+BL31+BQ31+BV31)</f>
        <v>0</v>
      </c>
      <c r="U40" s="204"/>
      <c r="V40" s="204">
        <f t="shared" ref="V40:V42" si="164">SUM(E31+J31+O31+T31+Y31+AD31+AI31+AN31+AS31+AX31+BC31+BH31+BM31+BR31+BW31)</f>
        <v>0</v>
      </c>
      <c r="W40" s="204"/>
      <c r="X40" s="204">
        <f t="shared" ref="X40:X42" si="165">SUM(F31+K31+P31+U31+Z31+AE31+AJ31+AO31+AT31+AY31+BD31+BI31+BN31+BS31+BX31)</f>
        <v>0</v>
      </c>
      <c r="Y40" s="204"/>
      <c r="Z40" s="200">
        <f t="shared" ref="Z40:Z42" si="166">SUM(G31+L31+Q31+V31+AA31+AF31+AK31+AP31+AU31+AZ31+BE31+BJ31+BO31+BT31+BY31)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23"/>
      <c r="CS40" s="23"/>
      <c r="CT40" s="23"/>
      <c r="CU40" s="23"/>
      <c r="CV40" s="23"/>
      <c r="CW40" s="3"/>
      <c r="CX40" s="3"/>
    </row>
    <row r="41" spans="1:102" ht="13.5" thickBot="1">
      <c r="A41" s="6"/>
      <c r="B41" s="43" t="s">
        <v>14</v>
      </c>
      <c r="C41" s="72" t="e">
        <f>(E34+J34+O34+T34+Y34+AD34+AI34+AN34+AS34+AX34+BC34+BH34+BM34+BR34+BW34)/W3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 t="shared" si="162"/>
        <v>0</v>
      </c>
      <c r="S41" s="204"/>
      <c r="T41" s="204">
        <f t="shared" si="163"/>
        <v>0</v>
      </c>
      <c r="U41" s="204"/>
      <c r="V41" s="204">
        <f t="shared" si="164"/>
        <v>0</v>
      </c>
      <c r="W41" s="204"/>
      <c r="X41" s="204">
        <f t="shared" si="165"/>
        <v>0</v>
      </c>
      <c r="Y41" s="204"/>
      <c r="Z41" s="200">
        <f t="shared" si="166"/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23"/>
      <c r="CS41" s="23"/>
      <c r="CT41" s="23"/>
      <c r="CU41" s="23"/>
      <c r="CV41" s="23"/>
      <c r="CW41" s="3"/>
      <c r="CX41" s="3"/>
    </row>
    <row r="42" spans="1:102" ht="13.5" thickBot="1">
      <c r="A42" s="6"/>
      <c r="B42" s="43" t="s">
        <v>15</v>
      </c>
      <c r="C42" s="72" t="e">
        <f>(F34+K34+P34+U34+Z34+AE34+AJ34+AO34+AT34+AY34+BD34+BI34+BN34+BS34+BX34)/Y3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 t="shared" si="162"/>
        <v>0</v>
      </c>
      <c r="S42" s="204"/>
      <c r="T42" s="204">
        <f t="shared" si="163"/>
        <v>0</v>
      </c>
      <c r="U42" s="204"/>
      <c r="V42" s="204">
        <f t="shared" si="164"/>
        <v>0</v>
      </c>
      <c r="W42" s="204"/>
      <c r="X42" s="204">
        <f t="shared" si="165"/>
        <v>0</v>
      </c>
      <c r="Y42" s="204"/>
      <c r="Z42" s="200">
        <f t="shared" si="166"/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23"/>
      <c r="CS42" s="23"/>
      <c r="CT42" s="23"/>
      <c r="CU42" s="23"/>
      <c r="CV42" s="23"/>
      <c r="CW42" s="3"/>
      <c r="CX42" s="3"/>
    </row>
    <row r="43" spans="1:102" ht="13.5" thickBot="1">
      <c r="A43" s="6"/>
      <c r="B43" s="45" t="s">
        <v>48</v>
      </c>
      <c r="C43" s="72" t="e">
        <f>(G34+L34+Q34+V34+AA34+AF34+AK34+AP34+AU34+AZ34+BE34+BJ34+BO34+BT34+BY34)/Y3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  <c r="CW43" s="3"/>
      <c r="CX43" s="3"/>
    </row>
    <row r="44" spans="1:102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</row>
    <row r="48" spans="1:102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>
      <c r="A52" s="207" t="s">
        <v>59</v>
      </c>
      <c r="B52" s="207"/>
      <c r="C52" s="208" t="s">
        <v>67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</sheetData>
  <mergeCells count="97">
    <mergeCell ref="A45:B45"/>
    <mergeCell ref="A52:B52"/>
    <mergeCell ref="C52:J52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Z40:AA40"/>
    <mergeCell ref="V38:W38"/>
    <mergeCell ref="X38:Y38"/>
    <mergeCell ref="Z38:AA38"/>
    <mergeCell ref="P39:Q39"/>
    <mergeCell ref="R39:S39"/>
    <mergeCell ref="T39:U39"/>
    <mergeCell ref="V39:W39"/>
    <mergeCell ref="X39:Y39"/>
    <mergeCell ref="Z39:AA39"/>
    <mergeCell ref="T38:U38"/>
    <mergeCell ref="P40:Q40"/>
    <mergeCell ref="R40:S40"/>
    <mergeCell ref="T40:U40"/>
    <mergeCell ref="V40:W40"/>
    <mergeCell ref="X40:Y40"/>
    <mergeCell ref="A34:B34"/>
    <mergeCell ref="A36:B36"/>
    <mergeCell ref="A38:C38"/>
    <mergeCell ref="E38:Q38"/>
    <mergeCell ref="R38:S38"/>
    <mergeCell ref="CT8:CX8"/>
    <mergeCell ref="A30:B30"/>
    <mergeCell ref="CT30:CX30"/>
    <mergeCell ref="A31:B31"/>
    <mergeCell ref="A32:B32"/>
    <mergeCell ref="CJ8:CN8"/>
    <mergeCell ref="CO8:CS8"/>
    <mergeCell ref="A33:B33"/>
    <mergeCell ref="BP8:BT8"/>
    <mergeCell ref="BU8:BY8"/>
    <mergeCell ref="BZ8:CD8"/>
    <mergeCell ref="CE8:CI8"/>
    <mergeCell ref="AL8:AP8"/>
    <mergeCell ref="AQ8:AU8"/>
    <mergeCell ref="AV8:AZ8"/>
    <mergeCell ref="BA8:BE8"/>
    <mergeCell ref="BF8:BJ8"/>
    <mergeCell ref="BK8:BO8"/>
    <mergeCell ref="A1:AV1"/>
    <mergeCell ref="A8:A9"/>
    <mergeCell ref="B8:B9"/>
    <mergeCell ref="C8:G8"/>
    <mergeCell ref="H8:L8"/>
    <mergeCell ref="M8:Q8"/>
    <mergeCell ref="R8:V8"/>
    <mergeCell ref="W8:AA8"/>
    <mergeCell ref="AB8:AF8"/>
    <mergeCell ref="AG8:AK8"/>
    <mergeCell ref="D2:E2"/>
    <mergeCell ref="F2:G2"/>
    <mergeCell ref="H2:I2"/>
    <mergeCell ref="J2:K2"/>
    <mergeCell ref="S2:T2"/>
    <mergeCell ref="U2:V2"/>
    <mergeCell ref="W2:X2"/>
    <mergeCell ref="Y2:Z2"/>
    <mergeCell ref="A3:C3"/>
    <mergeCell ref="D3:E3"/>
    <mergeCell ref="F3:G3"/>
    <mergeCell ref="H3:I3"/>
    <mergeCell ref="J3:K3"/>
    <mergeCell ref="M3:R3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</mergeCells>
  <conditionalFormatting sqref="AI10:AJ29 AN10:AN12 G10:Z29 AB10:AG29">
    <cfRule type="cellIs" dxfId="38" priority="6" stopIfTrue="1" operator="equal">
      <formula>2</formula>
    </cfRule>
  </conditionalFormatting>
  <conditionalFormatting sqref="AA10:AA29">
    <cfRule type="cellIs" dxfId="37" priority="5" stopIfTrue="1" operator="equal">
      <formula>2</formula>
    </cfRule>
  </conditionalFormatting>
  <conditionalFormatting sqref="C10:BY25">
    <cfRule type="containsText" dxfId="36" priority="4" operator="containsText" text="2">
      <formula>NOT(ISERROR(SEARCH("2",C10)))</formula>
    </cfRule>
  </conditionalFormatting>
  <conditionalFormatting sqref="AI10:AJ29 AN10:AN12 G10:Z29 AB10:AG29">
    <cfRule type="cellIs" dxfId="35" priority="3" stopIfTrue="1" operator="equal">
      <formula>2</formula>
    </cfRule>
  </conditionalFormatting>
  <conditionalFormatting sqref="AA10:AA29">
    <cfRule type="cellIs" dxfId="34" priority="2" stopIfTrue="1" operator="equal">
      <formula>2</formula>
    </cfRule>
  </conditionalFormatting>
  <conditionalFormatting sqref="C10:BY25">
    <cfRule type="containsText" dxfId="33" priority="1" operator="containsText" text="2">
      <formula>NOT(ISERROR(SEARCH("2",C10)))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60"/>
  <sheetViews>
    <sheetView workbookViewId="0">
      <selection activeCell="L48" sqref="L48"/>
    </sheetView>
  </sheetViews>
  <sheetFormatPr defaultRowHeight="12.75"/>
  <cols>
    <col min="1" max="1" width="3.7109375" customWidth="1"/>
    <col min="2" max="2" width="26.5703125" customWidth="1"/>
    <col min="3" max="3" width="5.5703125" customWidth="1"/>
    <col min="4" max="4" width="4" customWidth="1"/>
    <col min="5" max="6" width="3.85546875" customWidth="1"/>
    <col min="7" max="9" width="4.28515625" customWidth="1"/>
    <col min="10" max="10" width="4.140625" customWidth="1"/>
    <col min="11" max="12" width="3.7109375" customWidth="1"/>
    <col min="13" max="14" width="3.85546875" customWidth="1"/>
    <col min="15" max="15" width="3.5703125" customWidth="1"/>
    <col min="16" max="16" width="3.85546875" customWidth="1"/>
    <col min="17" max="17" width="3.42578125" customWidth="1"/>
    <col min="18" max="20" width="3.5703125" customWidth="1"/>
    <col min="21" max="21" width="3.42578125" customWidth="1"/>
    <col min="22" max="22" width="4.42578125" customWidth="1"/>
    <col min="23" max="23" width="4.140625" customWidth="1"/>
    <col min="24" max="24" width="4.5703125" customWidth="1"/>
    <col min="25" max="25" width="4.28515625" customWidth="1"/>
    <col min="26" max="26" width="4.42578125" customWidth="1"/>
    <col min="27" max="27" width="4.28515625" customWidth="1"/>
    <col min="28" max="28" width="4.5703125" customWidth="1"/>
    <col min="29" max="29" width="4.140625" customWidth="1"/>
    <col min="30" max="30" width="4.42578125" customWidth="1"/>
    <col min="31" max="31" width="4.5703125" customWidth="1"/>
    <col min="32" max="32" width="4.140625" customWidth="1"/>
    <col min="33" max="33" width="3.7109375" customWidth="1"/>
    <col min="34" max="34" width="4" customWidth="1"/>
    <col min="35" max="35" width="4.140625" customWidth="1"/>
    <col min="36" max="37" width="4" customWidth="1"/>
    <col min="38" max="40" width="4.140625" customWidth="1"/>
    <col min="41" max="41" width="4.42578125" customWidth="1"/>
    <col min="42" max="42" width="4.5703125" customWidth="1"/>
    <col min="43" max="43" width="3.7109375" customWidth="1"/>
    <col min="44" max="44" width="4" customWidth="1"/>
    <col min="45" max="45" width="4.42578125" customWidth="1"/>
    <col min="46" max="46" width="4.28515625" customWidth="1"/>
    <col min="47" max="49" width="4.42578125" customWidth="1"/>
    <col min="50" max="50" width="4.28515625" customWidth="1"/>
    <col min="51" max="51" width="4.42578125" customWidth="1"/>
    <col min="52" max="54" width="4.28515625" customWidth="1"/>
    <col min="55" max="56" width="4.140625" customWidth="1"/>
    <col min="57" max="57" width="4.85546875" customWidth="1"/>
    <col min="58" max="58" width="4.28515625" customWidth="1"/>
    <col min="59" max="59" width="4.85546875" customWidth="1"/>
    <col min="60" max="60" width="4.140625" customWidth="1"/>
    <col min="61" max="62" width="4.42578125" customWidth="1"/>
    <col min="63" max="63" width="4.5703125" customWidth="1"/>
    <col min="64" max="64" width="4.140625" customWidth="1"/>
    <col min="65" max="65" width="3.7109375" customWidth="1"/>
    <col min="66" max="66" width="4.28515625" customWidth="1"/>
    <col min="67" max="67" width="4.42578125" customWidth="1"/>
    <col min="68" max="68" width="4.28515625" customWidth="1"/>
    <col min="69" max="69" width="4.42578125" customWidth="1"/>
    <col min="70" max="70" width="4" customWidth="1"/>
    <col min="71" max="71" width="4.140625" customWidth="1"/>
    <col min="72" max="72" width="4.85546875" customWidth="1"/>
    <col min="73" max="73" width="4.5703125" customWidth="1"/>
    <col min="74" max="74" width="4.42578125" customWidth="1"/>
    <col min="75" max="75" width="4.140625" customWidth="1"/>
    <col min="76" max="76" width="4.28515625" customWidth="1"/>
    <col min="77" max="77" width="4.85546875" customWidth="1"/>
    <col min="78" max="78" width="3.85546875" customWidth="1"/>
    <col min="79" max="79" width="4.5703125" customWidth="1"/>
    <col min="80" max="80" width="3.85546875" customWidth="1"/>
    <col min="81" max="81" width="4.28515625" customWidth="1"/>
    <col min="82" max="82" width="4.140625" customWidth="1"/>
    <col min="83" max="83" width="3.85546875" customWidth="1"/>
    <col min="84" max="84" width="4.85546875" customWidth="1"/>
    <col min="85" max="86" width="4.28515625" customWidth="1"/>
    <col min="87" max="87" width="4.42578125" customWidth="1"/>
    <col min="88" max="88" width="4.28515625" customWidth="1"/>
    <col min="89" max="89" width="4" customWidth="1"/>
    <col min="90" max="92" width="4.140625" customWidth="1"/>
    <col min="93" max="93" width="4.42578125" customWidth="1"/>
    <col min="94" max="94" width="4.28515625" customWidth="1"/>
    <col min="95" max="95" width="3.85546875" customWidth="1"/>
    <col min="96" max="97" width="4.42578125" customWidth="1"/>
    <col min="98" max="98" width="5.7109375" customWidth="1"/>
    <col min="99" max="99" width="6.28515625" customWidth="1"/>
    <col min="100" max="100" width="6" customWidth="1"/>
    <col min="101" max="101" width="5.42578125" customWidth="1"/>
    <col min="102" max="102" width="5.28515625" customWidth="1"/>
  </cols>
  <sheetData>
    <row r="1" spans="1:102" ht="15">
      <c r="A1" s="168" t="s">
        <v>70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3"/>
    </row>
    <row r="2" spans="1:102" ht="29.25" customHeight="1">
      <c r="A2" s="134"/>
      <c r="B2" s="134"/>
      <c r="C2" s="134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3"/>
    </row>
    <row r="3" spans="1:102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66" t="s">
        <v>100</v>
      </c>
      <c r="N3" s="166"/>
      <c r="O3" s="166"/>
      <c r="P3" s="166"/>
      <c r="Q3" s="166"/>
      <c r="R3" s="167"/>
      <c r="S3" s="159"/>
      <c r="T3" s="160"/>
      <c r="U3" s="159"/>
      <c r="V3" s="160"/>
      <c r="W3" s="159"/>
      <c r="X3" s="160"/>
      <c r="Y3" s="159"/>
      <c r="Z3" s="160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3"/>
    </row>
    <row r="4" spans="1:102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34"/>
      <c r="N4" s="113"/>
      <c r="O4" s="113"/>
      <c r="P4" s="113"/>
      <c r="Q4" s="113"/>
      <c r="R4" s="113"/>
      <c r="S4" s="113"/>
      <c r="T4" s="116"/>
      <c r="U4" s="116"/>
      <c r="V4" s="46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3"/>
    </row>
    <row r="5" spans="1:102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34"/>
      <c r="N5" s="113"/>
      <c r="O5" s="113"/>
      <c r="P5" s="113"/>
      <c r="Q5" s="113"/>
      <c r="R5" s="113"/>
      <c r="S5" s="113"/>
      <c r="T5" s="115"/>
      <c r="U5" s="115"/>
      <c r="V5" s="46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3"/>
    </row>
    <row r="6" spans="1:102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34"/>
      <c r="N6" s="113"/>
      <c r="O6" s="113"/>
      <c r="P6" s="113"/>
      <c r="Q6" s="113"/>
      <c r="R6" s="113"/>
      <c r="S6" s="113"/>
      <c r="T6" s="114"/>
      <c r="U6" s="46"/>
      <c r="V6" s="46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3"/>
    </row>
    <row r="7" spans="1:102" ht="15.75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3"/>
    </row>
    <row r="8" spans="1:102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17</v>
      </c>
      <c r="S8" s="177"/>
      <c r="T8" s="177"/>
      <c r="U8" s="177"/>
      <c r="V8" s="178"/>
      <c r="W8" s="176" t="s">
        <v>2</v>
      </c>
      <c r="X8" s="177"/>
      <c r="Y8" s="177"/>
      <c r="Z8" s="177"/>
      <c r="AA8" s="178"/>
      <c r="AB8" s="176" t="s">
        <v>3</v>
      </c>
      <c r="AC8" s="177"/>
      <c r="AD8" s="177"/>
      <c r="AE8" s="177"/>
      <c r="AF8" s="178"/>
      <c r="AG8" s="176" t="s">
        <v>19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24</v>
      </c>
      <c r="BQ8" s="177"/>
      <c r="BR8" s="177"/>
      <c r="BS8" s="177"/>
      <c r="BT8" s="178"/>
      <c r="BU8" s="176" t="s">
        <v>25</v>
      </c>
      <c r="BV8" s="177"/>
      <c r="BW8" s="177"/>
      <c r="BX8" s="177"/>
      <c r="BY8" s="178"/>
      <c r="BZ8" s="176" t="s">
        <v>43</v>
      </c>
      <c r="CA8" s="177"/>
      <c r="CB8" s="177"/>
      <c r="CC8" s="177"/>
      <c r="CD8" s="178"/>
      <c r="CE8" s="176" t="s">
        <v>42</v>
      </c>
      <c r="CF8" s="177"/>
      <c r="CG8" s="177"/>
      <c r="CH8" s="177"/>
      <c r="CI8" s="178"/>
      <c r="CJ8" s="176" t="s">
        <v>44</v>
      </c>
      <c r="CK8" s="177"/>
      <c r="CL8" s="177"/>
      <c r="CM8" s="177"/>
      <c r="CN8" s="178"/>
      <c r="CO8" s="176" t="s">
        <v>45</v>
      </c>
      <c r="CP8" s="177"/>
      <c r="CQ8" s="177"/>
      <c r="CR8" s="177"/>
      <c r="CS8" s="178"/>
      <c r="CT8" s="181" t="s">
        <v>47</v>
      </c>
      <c r="CU8" s="182"/>
      <c r="CV8" s="182"/>
      <c r="CW8" s="182"/>
      <c r="CX8" s="183"/>
    </row>
    <row r="9" spans="1:102" ht="7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</row>
    <row r="10" spans="1:102" ht="15.75" thickBot="1">
      <c r="A10" s="24">
        <v>1</v>
      </c>
      <c r="B10" s="36"/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/>
      <c r="BM10" s="29"/>
      <c r="BN10" s="35"/>
      <c r="BO10" s="88" t="e">
        <f>AVERAGE(BK10:BN10)</f>
        <v>#DIV/0!</v>
      </c>
      <c r="BP10" s="29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92">
        <f>COUNTIFS(C10:BY10,5,$C$9:$BY$9,"I четверть")</f>
        <v>0</v>
      </c>
      <c r="CA10" s="93">
        <f>COUNTIFS(C10:BY10,5,$C$9:$BY$9,"II четверть")</f>
        <v>0</v>
      </c>
      <c r="CB10" s="94">
        <f>COUNTIFS(C10:BY10,5,$C$9:$BY$9,"III четверть")</f>
        <v>0</v>
      </c>
      <c r="CC10" s="94">
        <f>COUNTIFS(C10:BY10,5,$C$9:$BY$9,"IV четверть")</f>
        <v>0</v>
      </c>
      <c r="CD10" s="93">
        <f>COUNTIFS(C10:BY10,5,$C$9:$BY$9,"Годовая")</f>
        <v>0</v>
      </c>
      <c r="CE10" s="93">
        <f>COUNTIFS(C10:BY10,4,$C$9:$BY$9,"I четверть")</f>
        <v>0</v>
      </c>
      <c r="CF10" s="93">
        <f>COUNTIFS(C10:BY10,4,$C$9:$BY$9,"II четверть")</f>
        <v>0</v>
      </c>
      <c r="CG10" s="93">
        <f>COUNTIFS(C10:BY10,4,$C$9:$BY$9,"III четверть")</f>
        <v>0</v>
      </c>
      <c r="CH10" s="93">
        <f>COUNTIFS(C10:BY10,4,$C$9:$BY$9,"IV четверть")</f>
        <v>0</v>
      </c>
      <c r="CI10" s="94">
        <f>COUNTIFS(C10:BY10,4,$C$9:$BY$9,"Годовая")</f>
        <v>0</v>
      </c>
      <c r="CJ10" s="93">
        <f>COUNTIFS(C10:BY10,3,$C$9:$BY$9,"I четверть")</f>
        <v>0</v>
      </c>
      <c r="CK10" s="93">
        <f>COUNTIFS(C10:BY10,3,$C$9:$BY$9,"II четверть")</f>
        <v>0</v>
      </c>
      <c r="CL10" s="94">
        <f>COUNTIFS(C10:BY10,3,$C$9:$BY$9,"III четверть")</f>
        <v>0</v>
      </c>
      <c r="CM10" s="93">
        <f>COUNTIFS(C10:BY10,3,$C$9:$BY$9,"IV четверть")</f>
        <v>0</v>
      </c>
      <c r="CN10" s="94">
        <f>COUNTIFS(C10:BY10,3,$C$9:$BY$9,"Годовая")</f>
        <v>0</v>
      </c>
      <c r="CO10" s="93">
        <f>COUNTIFS(C10:BY10,2,$C$9:$BY$9,"I четверть")</f>
        <v>0</v>
      </c>
      <c r="CP10" s="93">
        <f>COUNTIFS(C10:BY10,2,$C$9:$BY$9,"II четверть")</f>
        <v>0</v>
      </c>
      <c r="CQ10" s="93">
        <f>COUNTIFS(C10:BY10,2,$C$9:$BY$9,"III четверть")</f>
        <v>0</v>
      </c>
      <c r="CR10" s="94">
        <f>COUNTIFS(C10:BY10,2,$C$9:$BY$9,"IV четверть")</f>
        <v>0</v>
      </c>
      <c r="CS10" s="93">
        <f>COUNTIFS(C10:BY10,2,$C$9:$BY$9,"Годовая")</f>
        <v>0</v>
      </c>
      <c r="CT10" s="95">
        <f>ROUNDUP((BZ10*1+CE10*0.64+CJ10*0.36+CO10*0.14)/14*100,0)</f>
        <v>0</v>
      </c>
      <c r="CU10" s="95">
        <f t="shared" ref="CU10:CX25" si="0">ROUNDUP((CA10*1+CF10*0.64+CK10*0.36+CP10*0.14)/15*100,0)</f>
        <v>0</v>
      </c>
      <c r="CV10" s="95">
        <f t="shared" si="0"/>
        <v>0</v>
      </c>
      <c r="CW10" s="95">
        <f t="shared" si="0"/>
        <v>0</v>
      </c>
      <c r="CX10" s="95">
        <f t="shared" si="0"/>
        <v>0</v>
      </c>
    </row>
    <row r="11" spans="1:102" ht="14.25" thickBot="1">
      <c r="A11" s="24">
        <v>2</v>
      </c>
      <c r="B11" s="37"/>
      <c r="C11" s="16"/>
      <c r="D11" s="16"/>
      <c r="E11" s="16"/>
      <c r="F11" s="22"/>
      <c r="G11" s="103" t="e">
        <f t="shared" ref="G11:G25" si="1">AVERAGE(C11:F11)</f>
        <v>#DIV/0!</v>
      </c>
      <c r="H11" s="17"/>
      <c r="I11" s="18"/>
      <c r="J11" s="18"/>
      <c r="K11" s="20"/>
      <c r="L11" s="86" t="e">
        <f t="shared" ref="L11:L25" si="2">AVERAGE(H11:K11)</f>
        <v>#DIV/0!</v>
      </c>
      <c r="M11" s="11"/>
      <c r="N11" s="10"/>
      <c r="O11" s="10"/>
      <c r="P11" s="13"/>
      <c r="Q11" s="87" t="e">
        <f t="shared" ref="Q11:Q25" si="3">AVERAGE(M11:P11)</f>
        <v>#DIV/0!</v>
      </c>
      <c r="R11" s="11"/>
      <c r="S11" s="10"/>
      <c r="T11" s="10"/>
      <c r="U11" s="13"/>
      <c r="V11" s="87" t="e">
        <f t="shared" ref="V11:V25" si="4">AVERAGE(R11:U11)</f>
        <v>#DIV/0!</v>
      </c>
      <c r="W11" s="11"/>
      <c r="X11" s="10"/>
      <c r="Y11" s="10"/>
      <c r="Z11" s="13"/>
      <c r="AA11" s="87" t="e">
        <f t="shared" ref="AA11:AA25" si="5">AVERAGE(W11:Z11)</f>
        <v>#DIV/0!</v>
      </c>
      <c r="AB11" s="11"/>
      <c r="AC11" s="10"/>
      <c r="AD11" s="12"/>
      <c r="AE11" s="13"/>
      <c r="AF11" s="87" t="e">
        <f t="shared" ref="AF11:AF25" si="6">AVERAGE(AB11:AE11)</f>
        <v>#DIV/0!</v>
      </c>
      <c r="AG11" s="11"/>
      <c r="AH11" s="14"/>
      <c r="AI11" s="13"/>
      <c r="AJ11" s="13"/>
      <c r="AK11" s="105" t="e">
        <f t="shared" ref="AK11:AK25" si="7">AVERAGE(AG11:AJ11)</f>
        <v>#DIV/0!</v>
      </c>
      <c r="AL11" s="15"/>
      <c r="AM11" s="15"/>
      <c r="AN11" s="10"/>
      <c r="AO11" s="22"/>
      <c r="AP11" s="88" t="e">
        <f t="shared" ref="AP11:AP25" si="8">AVERAGE(AL11:AO11)</f>
        <v>#DIV/0!</v>
      </c>
      <c r="AQ11" s="14"/>
      <c r="AR11" s="22"/>
      <c r="AS11" s="22"/>
      <c r="AT11" s="22"/>
      <c r="AU11" s="88" t="e">
        <f t="shared" ref="AU11:AU24" si="9">AVERAGE(AQ11:AT11)</f>
        <v>#DIV/0!</v>
      </c>
      <c r="AV11" s="14"/>
      <c r="AW11" s="22"/>
      <c r="AX11" s="22"/>
      <c r="AY11" s="22"/>
      <c r="AZ11" s="89" t="e">
        <f t="shared" ref="AZ11:AZ25" si="10">AVERAGE(AV11:AY11)</f>
        <v>#DIV/0!</v>
      </c>
      <c r="BA11" s="14"/>
      <c r="BB11" s="22"/>
      <c r="BC11" s="22"/>
      <c r="BD11" s="22"/>
      <c r="BE11" s="89" t="e">
        <f t="shared" ref="BE11:BE25" si="11">AVERAGE(BA11:BD11)</f>
        <v>#DIV/0!</v>
      </c>
      <c r="BF11" s="15"/>
      <c r="BG11" s="16"/>
      <c r="BH11" s="16"/>
      <c r="BI11" s="22"/>
      <c r="BJ11" s="89" t="e">
        <f t="shared" ref="BJ11:BJ25" si="12">AVERAGE(BF11:BI11)</f>
        <v>#DIV/0!</v>
      </c>
      <c r="BK11" s="15"/>
      <c r="BL11" s="16"/>
      <c r="BM11" s="14"/>
      <c r="BN11" s="22"/>
      <c r="BO11" s="88" t="e">
        <f t="shared" ref="BO11:BO25" si="13">AVERAGE(BK11:BN11)</f>
        <v>#DIV/0!</v>
      </c>
      <c r="BP11" s="14"/>
      <c r="BQ11" s="16"/>
      <c r="BR11" s="16"/>
      <c r="BS11" s="22"/>
      <c r="BT11" s="88" t="e">
        <f t="shared" ref="BT11:BT25" si="14">AVERAGE(BP11:BS11)</f>
        <v>#DIV/0!</v>
      </c>
      <c r="BU11" s="15"/>
      <c r="BV11" s="16"/>
      <c r="BW11" s="16"/>
      <c r="BX11" s="22"/>
      <c r="BY11" s="88" t="e">
        <f t="shared" ref="BY11:BY25" si="15">AVERAGE(BU11:BX11)</f>
        <v>#DIV/0!</v>
      </c>
      <c r="BZ11" s="83">
        <f>COUNTIFS(C11:BY11,5,$C$9:$BY$9,"I четверть")</f>
        <v>0</v>
      </c>
      <c r="CA11" s="77">
        <f t="shared" ref="CA11:CA25" si="16">COUNTIFS(C11:BY11,5,$C$9:$BY$9,"II четверть")</f>
        <v>0</v>
      </c>
      <c r="CB11" s="77">
        <f t="shared" ref="CB11:CB25" si="17">COUNTIFS(C11:BY11,5,$C$9:$BY$9,"III четверть")</f>
        <v>0</v>
      </c>
      <c r="CC11" s="77">
        <f t="shared" ref="CC11:CC24" si="18">COUNTIFS(C11:BY11,5,$C$9:$BY$9,"IV четверть")</f>
        <v>0</v>
      </c>
      <c r="CD11" s="77">
        <f t="shared" ref="CD11:CD25" si="19">COUNTIFS(C11:BY11,5,$C$9:$BY$9,"Годовая")</f>
        <v>0</v>
      </c>
      <c r="CE11" s="77">
        <f>COUNTIFS(C11:BY11,4,$C$9:$BY$9,"I четверть")</f>
        <v>0</v>
      </c>
      <c r="CF11" s="77">
        <f t="shared" ref="CF11:CF25" si="20">COUNTIFS(C11:BY11,4,$C$9:$BY$9,"II четверть")</f>
        <v>0</v>
      </c>
      <c r="CG11" s="77">
        <f t="shared" ref="CG11:CG25" si="21">COUNTIFS(C11:BY11,4,$C$9:$BY$9,"III четверть")</f>
        <v>0</v>
      </c>
      <c r="CH11" s="77">
        <f t="shared" ref="CH11:CH25" si="22">COUNTIFS(C11:BY11,4,$C$9:$BY$9,"IV четверть")</f>
        <v>0</v>
      </c>
      <c r="CI11" s="77">
        <f t="shared" ref="CI11:CI25" si="23">COUNTIFS(C11:BY11,4,$C$9:$BY$9,"Годовая")</f>
        <v>0</v>
      </c>
      <c r="CJ11" s="77">
        <f t="shared" ref="CJ11:CJ25" si="24">COUNTIFS(C11:BY11,3,$C$9:$BY$9,"I четверть")</f>
        <v>0</v>
      </c>
      <c r="CK11" s="77">
        <f t="shared" ref="CK11:CK25" si="25">COUNTIFS(C11:BY11,3,$C$9:$BY$9,"II четверть")</f>
        <v>0</v>
      </c>
      <c r="CL11" s="77">
        <f t="shared" ref="CL11:CL25" si="26">COUNTIFS(C11:BY11,3,$C$9:$BY$9,"III четверть")</f>
        <v>0</v>
      </c>
      <c r="CM11" s="77">
        <f t="shared" ref="CM11:CM25" si="27">COUNTIFS(C11:BY11,3,$C$9:$BY$9,"IV четверть")</f>
        <v>0</v>
      </c>
      <c r="CN11" s="77">
        <f t="shared" ref="CN11:CN25" si="28">COUNTIFS(C11:BY11,3,$C$9:$BY$9,"Годовая")</f>
        <v>0</v>
      </c>
      <c r="CO11" s="77">
        <f t="shared" ref="CO11:CO24" si="29">COUNTIFS(C11:BY11,2,$C$9:$BY$9,"I четверть")</f>
        <v>0</v>
      </c>
      <c r="CP11" s="77">
        <f t="shared" ref="CP11:CP25" si="30">COUNTIFS(C11:BY11,2,$C$9:$BY$9,"II четверть")</f>
        <v>0</v>
      </c>
      <c r="CQ11" s="77">
        <f t="shared" ref="CQ11:CQ25" si="31">COUNTIFS(C11:BY11,2,$C$9:$BY$9,"III четверть")</f>
        <v>0</v>
      </c>
      <c r="CR11" s="77">
        <f t="shared" ref="CR11:CR25" si="32">COUNTIFS(C11:BY11,2,$C$9:$BY$9,"IV четверть")</f>
        <v>0</v>
      </c>
      <c r="CS11" s="77">
        <f t="shared" ref="CS11:CS25" si="33">COUNTIFS(C11:BY11,2,$C$9:$BY$9,"Годовая")</f>
        <v>0</v>
      </c>
      <c r="CT11" s="78">
        <f t="shared" ref="CT11:CT25" si="34">ROUNDUP((BZ11*1+CE11*0.64+CJ11*0.36+CO11*0.14)/14*100,0)</f>
        <v>0</v>
      </c>
      <c r="CU11" s="78">
        <f t="shared" si="0"/>
        <v>0</v>
      </c>
      <c r="CV11" s="78">
        <f t="shared" si="0"/>
        <v>0</v>
      </c>
      <c r="CW11" s="78">
        <f t="shared" si="0"/>
        <v>0</v>
      </c>
      <c r="CX11" s="78">
        <f t="shared" si="0"/>
        <v>0</v>
      </c>
    </row>
    <row r="12" spans="1:102" ht="14.25" thickBot="1">
      <c r="A12" s="24">
        <v>3</v>
      </c>
      <c r="B12" s="37"/>
      <c r="C12" s="16"/>
      <c r="D12" s="16"/>
      <c r="E12" s="16"/>
      <c r="F12" s="22"/>
      <c r="G12" s="103" t="e">
        <f t="shared" si="1"/>
        <v>#DIV/0!</v>
      </c>
      <c r="H12" s="17"/>
      <c r="I12" s="18"/>
      <c r="J12" s="18"/>
      <c r="K12" s="20"/>
      <c r="L12" s="86" t="e">
        <f t="shared" si="2"/>
        <v>#DIV/0!</v>
      </c>
      <c r="M12" s="11"/>
      <c r="N12" s="11"/>
      <c r="O12" s="11"/>
      <c r="P12" s="12"/>
      <c r="Q12" s="87" t="e">
        <f t="shared" si="3"/>
        <v>#DIV/0!</v>
      </c>
      <c r="R12" s="11"/>
      <c r="S12" s="11"/>
      <c r="T12" s="11"/>
      <c r="U12" s="12"/>
      <c r="V12" s="87" t="e">
        <f t="shared" si="4"/>
        <v>#DIV/0!</v>
      </c>
      <c r="W12" s="11"/>
      <c r="X12" s="11"/>
      <c r="Y12" s="11"/>
      <c r="Z12" s="12"/>
      <c r="AA12" s="87" t="e">
        <f t="shared" si="5"/>
        <v>#DIV/0!</v>
      </c>
      <c r="AB12" s="11"/>
      <c r="AC12" s="10"/>
      <c r="AD12" s="12"/>
      <c r="AE12" s="13"/>
      <c r="AF12" s="87" t="e">
        <f t="shared" si="6"/>
        <v>#DIV/0!</v>
      </c>
      <c r="AG12" s="11"/>
      <c r="AH12" s="14"/>
      <c r="AI12" s="13"/>
      <c r="AJ12" s="13"/>
      <c r="AK12" s="105" t="e">
        <f t="shared" si="7"/>
        <v>#DIV/0!</v>
      </c>
      <c r="AL12" s="15"/>
      <c r="AM12" s="15"/>
      <c r="AN12" s="10"/>
      <c r="AO12" s="22"/>
      <c r="AP12" s="88" t="e">
        <f t="shared" si="8"/>
        <v>#DIV/0!</v>
      </c>
      <c r="AQ12" s="14"/>
      <c r="AR12" s="22"/>
      <c r="AS12" s="22"/>
      <c r="AT12" s="22"/>
      <c r="AU12" s="88" t="e">
        <f t="shared" si="9"/>
        <v>#DIV/0!</v>
      </c>
      <c r="AV12" s="14"/>
      <c r="AW12" s="22"/>
      <c r="AX12" s="22"/>
      <c r="AY12" s="22"/>
      <c r="AZ12" s="89" t="e">
        <f t="shared" si="10"/>
        <v>#DIV/0!</v>
      </c>
      <c r="BA12" s="14"/>
      <c r="BB12" s="22"/>
      <c r="BC12" s="22"/>
      <c r="BD12" s="22"/>
      <c r="BE12" s="89" t="e">
        <f t="shared" si="11"/>
        <v>#DIV/0!</v>
      </c>
      <c r="BF12" s="15"/>
      <c r="BG12" s="16"/>
      <c r="BH12" s="16"/>
      <c r="BI12" s="22"/>
      <c r="BJ12" s="89" t="e">
        <f t="shared" si="12"/>
        <v>#DIV/0!</v>
      </c>
      <c r="BK12" s="15"/>
      <c r="BL12" s="16"/>
      <c r="BM12" s="14"/>
      <c r="BN12" s="22"/>
      <c r="BO12" s="88" t="e">
        <f t="shared" si="13"/>
        <v>#DIV/0!</v>
      </c>
      <c r="BP12" s="14"/>
      <c r="BQ12" s="16"/>
      <c r="BR12" s="16"/>
      <c r="BS12" s="22"/>
      <c r="BT12" s="88" t="e">
        <f t="shared" si="14"/>
        <v>#DIV/0!</v>
      </c>
      <c r="BU12" s="15"/>
      <c r="BV12" s="16"/>
      <c r="BW12" s="16"/>
      <c r="BX12" s="22"/>
      <c r="BY12" s="88" t="e">
        <f t="shared" si="15"/>
        <v>#DIV/0!</v>
      </c>
      <c r="BZ12" s="83">
        <f>COUNTIFS(C12:BY12,5,$C$9:$BY$9,"I четверть")</f>
        <v>0</v>
      </c>
      <c r="CA12" s="77">
        <f t="shared" si="16"/>
        <v>0</v>
      </c>
      <c r="CB12" s="77">
        <f t="shared" si="17"/>
        <v>0</v>
      </c>
      <c r="CC12" s="77">
        <f t="shared" si="18"/>
        <v>0</v>
      </c>
      <c r="CD12" s="77">
        <f t="shared" si="19"/>
        <v>0</v>
      </c>
      <c r="CE12" s="77">
        <f t="shared" ref="CE12:CE25" si="35">COUNTIFS(C12:BY12,4,$C$9:$BY$9,"I четверть")</f>
        <v>0</v>
      </c>
      <c r="CF12" s="77">
        <f t="shared" si="20"/>
        <v>0</v>
      </c>
      <c r="CG12" s="77">
        <f t="shared" si="21"/>
        <v>0</v>
      </c>
      <c r="CH12" s="77">
        <f t="shared" si="22"/>
        <v>0</v>
      </c>
      <c r="CI12" s="77">
        <f t="shared" si="23"/>
        <v>0</v>
      </c>
      <c r="CJ12" s="77">
        <f t="shared" si="24"/>
        <v>0</v>
      </c>
      <c r="CK12" s="77">
        <f t="shared" si="25"/>
        <v>0</v>
      </c>
      <c r="CL12" s="77">
        <f t="shared" si="26"/>
        <v>0</v>
      </c>
      <c r="CM12" s="77">
        <f t="shared" si="27"/>
        <v>0</v>
      </c>
      <c r="CN12" s="77">
        <f t="shared" si="28"/>
        <v>0</v>
      </c>
      <c r="CO12" s="77">
        <f t="shared" si="29"/>
        <v>0</v>
      </c>
      <c r="CP12" s="77">
        <f t="shared" si="30"/>
        <v>0</v>
      </c>
      <c r="CQ12" s="77">
        <f t="shared" si="31"/>
        <v>0</v>
      </c>
      <c r="CR12" s="77">
        <f t="shared" si="32"/>
        <v>0</v>
      </c>
      <c r="CS12" s="77">
        <f t="shared" si="33"/>
        <v>0</v>
      </c>
      <c r="CT12" s="78">
        <f t="shared" si="34"/>
        <v>0</v>
      </c>
      <c r="CU12" s="78">
        <f t="shared" si="0"/>
        <v>0</v>
      </c>
      <c r="CV12" s="78">
        <f t="shared" si="0"/>
        <v>0</v>
      </c>
      <c r="CW12" s="78">
        <f t="shared" si="0"/>
        <v>0</v>
      </c>
      <c r="CX12" s="78">
        <f t="shared" si="0"/>
        <v>0</v>
      </c>
    </row>
    <row r="13" spans="1:102" ht="14.25" thickBot="1">
      <c r="A13" s="24">
        <v>4</v>
      </c>
      <c r="B13" s="37"/>
      <c r="C13" s="16"/>
      <c r="D13" s="16"/>
      <c r="E13" s="16"/>
      <c r="F13" s="22"/>
      <c r="G13" s="103" t="e">
        <f t="shared" si="1"/>
        <v>#DIV/0!</v>
      </c>
      <c r="H13" s="17"/>
      <c r="I13" s="18"/>
      <c r="J13" s="18"/>
      <c r="K13" s="20"/>
      <c r="L13" s="86" t="e">
        <f t="shared" si="2"/>
        <v>#DIV/0!</v>
      </c>
      <c r="M13" s="11"/>
      <c r="N13" s="11"/>
      <c r="O13" s="11"/>
      <c r="P13" s="12"/>
      <c r="Q13" s="87" t="e">
        <f t="shared" si="3"/>
        <v>#DIV/0!</v>
      </c>
      <c r="R13" s="11"/>
      <c r="S13" s="11"/>
      <c r="T13" s="11"/>
      <c r="U13" s="12"/>
      <c r="V13" s="87" t="e">
        <f t="shared" si="4"/>
        <v>#DIV/0!</v>
      </c>
      <c r="W13" s="11"/>
      <c r="X13" s="11"/>
      <c r="Y13" s="11"/>
      <c r="Z13" s="12"/>
      <c r="AA13" s="87" t="e">
        <f t="shared" si="5"/>
        <v>#DIV/0!</v>
      </c>
      <c r="AB13" s="11"/>
      <c r="AC13" s="10"/>
      <c r="AD13" s="12"/>
      <c r="AE13" s="13"/>
      <c r="AF13" s="87" t="e">
        <f t="shared" si="6"/>
        <v>#DIV/0!</v>
      </c>
      <c r="AG13" s="11"/>
      <c r="AH13" s="14"/>
      <c r="AI13" s="13"/>
      <c r="AJ13" s="13"/>
      <c r="AK13" s="105" t="e">
        <f t="shared" si="7"/>
        <v>#DIV/0!</v>
      </c>
      <c r="AL13" s="15"/>
      <c r="AM13" s="15"/>
      <c r="AN13" s="16"/>
      <c r="AO13" s="22"/>
      <c r="AP13" s="88" t="e">
        <f t="shared" si="8"/>
        <v>#DIV/0!</v>
      </c>
      <c r="AQ13" s="14"/>
      <c r="AR13" s="22"/>
      <c r="AS13" s="22"/>
      <c r="AT13" s="22"/>
      <c r="AU13" s="88" t="e">
        <f t="shared" si="9"/>
        <v>#DIV/0!</v>
      </c>
      <c r="AV13" s="14"/>
      <c r="AW13" s="22"/>
      <c r="AX13" s="22"/>
      <c r="AY13" s="22"/>
      <c r="AZ13" s="89" t="e">
        <f t="shared" si="10"/>
        <v>#DIV/0!</v>
      </c>
      <c r="BA13" s="14"/>
      <c r="BB13" s="22"/>
      <c r="BC13" s="22"/>
      <c r="BD13" s="22"/>
      <c r="BE13" s="89" t="e">
        <f t="shared" si="11"/>
        <v>#DIV/0!</v>
      </c>
      <c r="BF13" s="15"/>
      <c r="BG13" s="16"/>
      <c r="BH13" s="16"/>
      <c r="BI13" s="22"/>
      <c r="BJ13" s="89" t="e">
        <f t="shared" si="12"/>
        <v>#DIV/0!</v>
      </c>
      <c r="BK13" s="15"/>
      <c r="BL13" s="16"/>
      <c r="BM13" s="14"/>
      <c r="BN13" s="22"/>
      <c r="BO13" s="88" t="e">
        <f t="shared" si="13"/>
        <v>#DIV/0!</v>
      </c>
      <c r="BP13" s="14"/>
      <c r="BQ13" s="16"/>
      <c r="BR13" s="16"/>
      <c r="BS13" s="22"/>
      <c r="BT13" s="88" t="e">
        <f t="shared" si="14"/>
        <v>#DIV/0!</v>
      </c>
      <c r="BU13" s="15"/>
      <c r="BV13" s="16"/>
      <c r="BW13" s="16"/>
      <c r="BX13" s="22"/>
      <c r="BY13" s="88" t="e">
        <f t="shared" si="15"/>
        <v>#DIV/0!</v>
      </c>
      <c r="BZ13" s="83">
        <f t="shared" ref="BZ13:BZ24" si="36">COUNTIFS(C13:BY13,5,$C$9:$BY$9,"I четверть")</f>
        <v>0</v>
      </c>
      <c r="CA13" s="77">
        <f t="shared" si="16"/>
        <v>0</v>
      </c>
      <c r="CB13" s="77">
        <f t="shared" si="17"/>
        <v>0</v>
      </c>
      <c r="CC13" s="77">
        <f t="shared" si="18"/>
        <v>0</v>
      </c>
      <c r="CD13" s="77">
        <f t="shared" si="19"/>
        <v>0</v>
      </c>
      <c r="CE13" s="77">
        <f t="shared" si="35"/>
        <v>0</v>
      </c>
      <c r="CF13" s="77">
        <f t="shared" si="20"/>
        <v>0</v>
      </c>
      <c r="CG13" s="77">
        <f t="shared" si="21"/>
        <v>0</v>
      </c>
      <c r="CH13" s="77">
        <f t="shared" si="22"/>
        <v>0</v>
      </c>
      <c r="CI13" s="77">
        <f t="shared" si="23"/>
        <v>0</v>
      </c>
      <c r="CJ13" s="77">
        <f t="shared" si="24"/>
        <v>0</v>
      </c>
      <c r="CK13" s="77">
        <f t="shared" si="25"/>
        <v>0</v>
      </c>
      <c r="CL13" s="77">
        <f t="shared" si="26"/>
        <v>0</v>
      </c>
      <c r="CM13" s="77">
        <f t="shared" si="27"/>
        <v>0</v>
      </c>
      <c r="CN13" s="77">
        <f t="shared" si="28"/>
        <v>0</v>
      </c>
      <c r="CO13" s="77">
        <f t="shared" si="29"/>
        <v>0</v>
      </c>
      <c r="CP13" s="77">
        <f t="shared" si="30"/>
        <v>0</v>
      </c>
      <c r="CQ13" s="77">
        <f t="shared" si="31"/>
        <v>0</v>
      </c>
      <c r="CR13" s="77">
        <f t="shared" si="32"/>
        <v>0</v>
      </c>
      <c r="CS13" s="77">
        <f t="shared" si="33"/>
        <v>0</v>
      </c>
      <c r="CT13" s="78">
        <f t="shared" si="34"/>
        <v>0</v>
      </c>
      <c r="CU13" s="78">
        <f t="shared" si="0"/>
        <v>0</v>
      </c>
      <c r="CV13" s="78">
        <f t="shared" si="0"/>
        <v>0</v>
      </c>
      <c r="CW13" s="78">
        <f t="shared" si="0"/>
        <v>0</v>
      </c>
      <c r="CX13" s="78">
        <f t="shared" si="0"/>
        <v>0</v>
      </c>
    </row>
    <row r="14" spans="1:102" ht="14.25" thickBot="1">
      <c r="A14" s="24">
        <v>5</v>
      </c>
      <c r="B14" s="37"/>
      <c r="C14" s="16"/>
      <c r="D14" s="16"/>
      <c r="E14" s="16"/>
      <c r="F14" s="22"/>
      <c r="G14" s="103" t="e">
        <f t="shared" si="1"/>
        <v>#DIV/0!</v>
      </c>
      <c r="H14" s="17"/>
      <c r="I14" s="18"/>
      <c r="J14" s="18"/>
      <c r="K14" s="20"/>
      <c r="L14" s="86" t="e">
        <f t="shared" si="2"/>
        <v>#DIV/0!</v>
      </c>
      <c r="M14" s="11"/>
      <c r="N14" s="11"/>
      <c r="O14" s="11"/>
      <c r="P14" s="12"/>
      <c r="Q14" s="87" t="e">
        <f t="shared" si="3"/>
        <v>#DIV/0!</v>
      </c>
      <c r="R14" s="11"/>
      <c r="S14" s="11"/>
      <c r="T14" s="11"/>
      <c r="U14" s="12"/>
      <c r="V14" s="87" t="e">
        <f t="shared" si="4"/>
        <v>#DIV/0!</v>
      </c>
      <c r="W14" s="11"/>
      <c r="X14" s="11"/>
      <c r="Y14" s="11"/>
      <c r="Z14" s="12"/>
      <c r="AA14" s="87" t="e">
        <f t="shared" si="5"/>
        <v>#DIV/0!</v>
      </c>
      <c r="AB14" s="11"/>
      <c r="AC14" s="10"/>
      <c r="AD14" s="12"/>
      <c r="AE14" s="13"/>
      <c r="AF14" s="87" t="e">
        <f t="shared" si="6"/>
        <v>#DIV/0!</v>
      </c>
      <c r="AG14" s="11"/>
      <c r="AH14" s="14"/>
      <c r="AI14" s="13"/>
      <c r="AJ14" s="13"/>
      <c r="AK14" s="105" t="e">
        <f t="shared" si="7"/>
        <v>#DIV/0!</v>
      </c>
      <c r="AL14" s="15"/>
      <c r="AM14" s="15"/>
      <c r="AN14" s="16"/>
      <c r="AO14" s="22"/>
      <c r="AP14" s="88" t="e">
        <f t="shared" si="8"/>
        <v>#DIV/0!</v>
      </c>
      <c r="AQ14" s="14"/>
      <c r="AR14" s="22"/>
      <c r="AS14" s="22"/>
      <c r="AT14" s="22"/>
      <c r="AU14" s="88" t="e">
        <f t="shared" si="9"/>
        <v>#DIV/0!</v>
      </c>
      <c r="AV14" s="14"/>
      <c r="AW14" s="22"/>
      <c r="AX14" s="22"/>
      <c r="AY14" s="22"/>
      <c r="AZ14" s="89" t="e">
        <f t="shared" si="10"/>
        <v>#DIV/0!</v>
      </c>
      <c r="BA14" s="14"/>
      <c r="BB14" s="22"/>
      <c r="BC14" s="22"/>
      <c r="BD14" s="22"/>
      <c r="BE14" s="89" t="e">
        <f t="shared" si="11"/>
        <v>#DIV/0!</v>
      </c>
      <c r="BF14" s="15"/>
      <c r="BG14" s="16"/>
      <c r="BH14" s="16"/>
      <c r="BI14" s="22"/>
      <c r="BJ14" s="89" t="e">
        <f t="shared" si="12"/>
        <v>#DIV/0!</v>
      </c>
      <c r="BK14" s="15"/>
      <c r="BL14" s="16"/>
      <c r="BM14" s="14"/>
      <c r="BN14" s="22"/>
      <c r="BO14" s="88" t="e">
        <f t="shared" si="13"/>
        <v>#DIV/0!</v>
      </c>
      <c r="BP14" s="14"/>
      <c r="BQ14" s="16"/>
      <c r="BR14" s="16"/>
      <c r="BS14" s="22"/>
      <c r="BT14" s="88" t="e">
        <f t="shared" si="14"/>
        <v>#DIV/0!</v>
      </c>
      <c r="BU14" s="15"/>
      <c r="BV14" s="16"/>
      <c r="BW14" s="16"/>
      <c r="BX14" s="22"/>
      <c r="BY14" s="88" t="e">
        <f t="shared" si="15"/>
        <v>#DIV/0!</v>
      </c>
      <c r="BZ14" s="83">
        <f t="shared" si="36"/>
        <v>0</v>
      </c>
      <c r="CA14" s="77">
        <f t="shared" si="16"/>
        <v>0</v>
      </c>
      <c r="CB14" s="77">
        <f t="shared" si="17"/>
        <v>0</v>
      </c>
      <c r="CC14" s="77">
        <f t="shared" si="18"/>
        <v>0</v>
      </c>
      <c r="CD14" s="77">
        <f t="shared" si="19"/>
        <v>0</v>
      </c>
      <c r="CE14" s="77">
        <f t="shared" si="35"/>
        <v>0</v>
      </c>
      <c r="CF14" s="77">
        <f t="shared" si="20"/>
        <v>0</v>
      </c>
      <c r="CG14" s="77">
        <f t="shared" si="21"/>
        <v>0</v>
      </c>
      <c r="CH14" s="77">
        <f t="shared" si="22"/>
        <v>0</v>
      </c>
      <c r="CI14" s="77">
        <f t="shared" si="23"/>
        <v>0</v>
      </c>
      <c r="CJ14" s="77">
        <f t="shared" si="24"/>
        <v>0</v>
      </c>
      <c r="CK14" s="77">
        <f t="shared" si="25"/>
        <v>0</v>
      </c>
      <c r="CL14" s="77">
        <f t="shared" si="26"/>
        <v>0</v>
      </c>
      <c r="CM14" s="77">
        <f t="shared" si="27"/>
        <v>0</v>
      </c>
      <c r="CN14" s="77">
        <f t="shared" si="28"/>
        <v>0</v>
      </c>
      <c r="CO14" s="77">
        <f t="shared" si="29"/>
        <v>0</v>
      </c>
      <c r="CP14" s="77">
        <f t="shared" si="30"/>
        <v>0</v>
      </c>
      <c r="CQ14" s="77">
        <f t="shared" si="31"/>
        <v>0</v>
      </c>
      <c r="CR14" s="77">
        <f t="shared" si="32"/>
        <v>0</v>
      </c>
      <c r="CS14" s="77">
        <f t="shared" si="33"/>
        <v>0</v>
      </c>
      <c r="CT14" s="78">
        <f t="shared" si="34"/>
        <v>0</v>
      </c>
      <c r="CU14" s="78">
        <f t="shared" si="0"/>
        <v>0</v>
      </c>
      <c r="CV14" s="78">
        <f t="shared" si="0"/>
        <v>0</v>
      </c>
      <c r="CW14" s="78">
        <f t="shared" si="0"/>
        <v>0</v>
      </c>
      <c r="CX14" s="78">
        <f t="shared" si="0"/>
        <v>0</v>
      </c>
    </row>
    <row r="15" spans="1:102" ht="14.25" thickBot="1">
      <c r="A15" s="24">
        <v>6</v>
      </c>
      <c r="B15" s="37"/>
      <c r="C15" s="16"/>
      <c r="D15" s="16"/>
      <c r="E15" s="16"/>
      <c r="F15" s="22"/>
      <c r="G15" s="103" t="e">
        <f t="shared" si="1"/>
        <v>#DIV/0!</v>
      </c>
      <c r="H15" s="17"/>
      <c r="I15" s="18"/>
      <c r="J15" s="18"/>
      <c r="K15" s="20"/>
      <c r="L15" s="86" t="e">
        <f t="shared" si="2"/>
        <v>#DIV/0!</v>
      </c>
      <c r="M15" s="11"/>
      <c r="N15" s="11"/>
      <c r="O15" s="11"/>
      <c r="P15" s="12"/>
      <c r="Q15" s="87" t="e">
        <f t="shared" si="3"/>
        <v>#DIV/0!</v>
      </c>
      <c r="R15" s="11"/>
      <c r="S15" s="11"/>
      <c r="T15" s="11"/>
      <c r="U15" s="12"/>
      <c r="V15" s="87" t="e">
        <f t="shared" si="4"/>
        <v>#DIV/0!</v>
      </c>
      <c r="W15" s="11"/>
      <c r="X15" s="11"/>
      <c r="Y15" s="11"/>
      <c r="Z15" s="12"/>
      <c r="AA15" s="87" t="e">
        <f t="shared" si="5"/>
        <v>#DIV/0!</v>
      </c>
      <c r="AB15" s="11"/>
      <c r="AC15" s="10"/>
      <c r="AD15" s="12"/>
      <c r="AE15" s="13"/>
      <c r="AF15" s="87" t="e">
        <f t="shared" si="6"/>
        <v>#DIV/0!</v>
      </c>
      <c r="AG15" s="11"/>
      <c r="AH15" s="14"/>
      <c r="AI15" s="13"/>
      <c r="AJ15" s="13"/>
      <c r="AK15" s="105" t="e">
        <f t="shared" si="7"/>
        <v>#DIV/0!</v>
      </c>
      <c r="AL15" s="15"/>
      <c r="AM15" s="15"/>
      <c r="AN15" s="16"/>
      <c r="AO15" s="22"/>
      <c r="AP15" s="88" t="e">
        <f t="shared" si="8"/>
        <v>#DIV/0!</v>
      </c>
      <c r="AQ15" s="14"/>
      <c r="AR15" s="22"/>
      <c r="AS15" s="22"/>
      <c r="AT15" s="22"/>
      <c r="AU15" s="88" t="e">
        <f t="shared" si="9"/>
        <v>#DIV/0!</v>
      </c>
      <c r="AV15" s="14"/>
      <c r="AW15" s="22"/>
      <c r="AX15" s="22"/>
      <c r="AY15" s="22"/>
      <c r="AZ15" s="89" t="e">
        <f t="shared" si="10"/>
        <v>#DIV/0!</v>
      </c>
      <c r="BA15" s="14"/>
      <c r="BB15" s="22"/>
      <c r="BC15" s="22"/>
      <c r="BD15" s="22"/>
      <c r="BE15" s="89" t="e">
        <f t="shared" si="11"/>
        <v>#DIV/0!</v>
      </c>
      <c r="BF15" s="15"/>
      <c r="BG15" s="16"/>
      <c r="BH15" s="16"/>
      <c r="BI15" s="22"/>
      <c r="BJ15" s="89" t="e">
        <f t="shared" si="12"/>
        <v>#DIV/0!</v>
      </c>
      <c r="BK15" s="15"/>
      <c r="BL15" s="16"/>
      <c r="BM15" s="14"/>
      <c r="BN15" s="22"/>
      <c r="BO15" s="88" t="e">
        <f t="shared" si="13"/>
        <v>#DIV/0!</v>
      </c>
      <c r="BP15" s="14"/>
      <c r="BQ15" s="16"/>
      <c r="BR15" s="16"/>
      <c r="BS15" s="22"/>
      <c r="BT15" s="88" t="e">
        <f t="shared" si="14"/>
        <v>#DIV/0!</v>
      </c>
      <c r="BU15" s="15"/>
      <c r="BV15" s="16"/>
      <c r="BW15" s="16"/>
      <c r="BX15" s="22"/>
      <c r="BY15" s="88" t="e">
        <f t="shared" si="15"/>
        <v>#DIV/0!</v>
      </c>
      <c r="BZ15" s="83">
        <f t="shared" si="36"/>
        <v>0</v>
      </c>
      <c r="CA15" s="77">
        <f t="shared" si="16"/>
        <v>0</v>
      </c>
      <c r="CB15" s="77">
        <f t="shared" si="17"/>
        <v>0</v>
      </c>
      <c r="CC15" s="77">
        <f t="shared" si="18"/>
        <v>0</v>
      </c>
      <c r="CD15" s="77">
        <f t="shared" si="19"/>
        <v>0</v>
      </c>
      <c r="CE15" s="77">
        <f t="shared" si="35"/>
        <v>0</v>
      </c>
      <c r="CF15" s="77">
        <f t="shared" si="20"/>
        <v>0</v>
      </c>
      <c r="CG15" s="77">
        <f t="shared" si="21"/>
        <v>0</v>
      </c>
      <c r="CH15" s="77">
        <f t="shared" si="22"/>
        <v>0</v>
      </c>
      <c r="CI15" s="77">
        <f t="shared" si="23"/>
        <v>0</v>
      </c>
      <c r="CJ15" s="77">
        <f t="shared" si="24"/>
        <v>0</v>
      </c>
      <c r="CK15" s="77">
        <f t="shared" si="25"/>
        <v>0</v>
      </c>
      <c r="CL15" s="77">
        <f t="shared" si="26"/>
        <v>0</v>
      </c>
      <c r="CM15" s="77">
        <f t="shared" si="27"/>
        <v>0</v>
      </c>
      <c r="CN15" s="77">
        <f t="shared" si="28"/>
        <v>0</v>
      </c>
      <c r="CO15" s="77">
        <f t="shared" si="29"/>
        <v>0</v>
      </c>
      <c r="CP15" s="77">
        <f t="shared" si="30"/>
        <v>0</v>
      </c>
      <c r="CQ15" s="77">
        <f t="shared" si="31"/>
        <v>0</v>
      </c>
      <c r="CR15" s="77">
        <f t="shared" si="32"/>
        <v>0</v>
      </c>
      <c r="CS15" s="77">
        <f t="shared" si="33"/>
        <v>0</v>
      </c>
      <c r="CT15" s="78">
        <f t="shared" si="34"/>
        <v>0</v>
      </c>
      <c r="CU15" s="78">
        <f t="shared" si="0"/>
        <v>0</v>
      </c>
      <c r="CV15" s="78">
        <f t="shared" si="0"/>
        <v>0</v>
      </c>
      <c r="CW15" s="78">
        <f t="shared" si="0"/>
        <v>0</v>
      </c>
      <c r="CX15" s="78">
        <f t="shared" si="0"/>
        <v>0</v>
      </c>
    </row>
    <row r="16" spans="1:102" ht="14.25" thickBot="1">
      <c r="A16" s="24">
        <v>7</v>
      </c>
      <c r="B16" s="37"/>
      <c r="C16" s="16"/>
      <c r="D16" s="16"/>
      <c r="E16" s="16"/>
      <c r="F16" s="22"/>
      <c r="G16" s="103" t="e">
        <f t="shared" si="1"/>
        <v>#DIV/0!</v>
      </c>
      <c r="H16" s="17"/>
      <c r="I16" s="18"/>
      <c r="J16" s="18"/>
      <c r="K16" s="20"/>
      <c r="L16" s="86" t="e">
        <f t="shared" si="2"/>
        <v>#DIV/0!</v>
      </c>
      <c r="M16" s="11"/>
      <c r="N16" s="11"/>
      <c r="O16" s="11"/>
      <c r="P16" s="12"/>
      <c r="Q16" s="87" t="e">
        <f t="shared" si="3"/>
        <v>#DIV/0!</v>
      </c>
      <c r="R16" s="11"/>
      <c r="S16" s="11"/>
      <c r="T16" s="11"/>
      <c r="U16" s="12"/>
      <c r="V16" s="87" t="e">
        <f t="shared" si="4"/>
        <v>#DIV/0!</v>
      </c>
      <c r="W16" s="11"/>
      <c r="X16" s="11"/>
      <c r="Y16" s="11"/>
      <c r="Z16" s="12"/>
      <c r="AA16" s="87" t="e">
        <f t="shared" si="5"/>
        <v>#DIV/0!</v>
      </c>
      <c r="AB16" s="11"/>
      <c r="AC16" s="10"/>
      <c r="AD16" s="12"/>
      <c r="AE16" s="13"/>
      <c r="AF16" s="87" t="e">
        <f t="shared" si="6"/>
        <v>#DIV/0!</v>
      </c>
      <c r="AG16" s="11"/>
      <c r="AH16" s="14"/>
      <c r="AI16" s="13"/>
      <c r="AJ16" s="13"/>
      <c r="AK16" s="105" t="e">
        <f t="shared" si="7"/>
        <v>#DIV/0!</v>
      </c>
      <c r="AL16" s="15"/>
      <c r="AM16" s="15"/>
      <c r="AN16" s="16"/>
      <c r="AO16" s="22"/>
      <c r="AP16" s="88" t="e">
        <f t="shared" si="8"/>
        <v>#DIV/0!</v>
      </c>
      <c r="AQ16" s="14"/>
      <c r="AR16" s="22"/>
      <c r="AS16" s="22"/>
      <c r="AT16" s="22"/>
      <c r="AU16" s="88" t="e">
        <f t="shared" si="9"/>
        <v>#DIV/0!</v>
      </c>
      <c r="AV16" s="14"/>
      <c r="AW16" s="22"/>
      <c r="AX16" s="22"/>
      <c r="AY16" s="22"/>
      <c r="AZ16" s="89" t="e">
        <f t="shared" si="10"/>
        <v>#DIV/0!</v>
      </c>
      <c r="BA16" s="14"/>
      <c r="BB16" s="22"/>
      <c r="BC16" s="22"/>
      <c r="BD16" s="22"/>
      <c r="BE16" s="89" t="e">
        <f t="shared" si="11"/>
        <v>#DIV/0!</v>
      </c>
      <c r="BF16" s="15"/>
      <c r="BG16" s="16"/>
      <c r="BH16" s="16"/>
      <c r="BI16" s="22"/>
      <c r="BJ16" s="89" t="e">
        <f t="shared" si="12"/>
        <v>#DIV/0!</v>
      </c>
      <c r="BK16" s="15"/>
      <c r="BL16" s="16"/>
      <c r="BM16" s="14"/>
      <c r="BN16" s="22"/>
      <c r="BO16" s="88" t="e">
        <f t="shared" si="13"/>
        <v>#DIV/0!</v>
      </c>
      <c r="BP16" s="14"/>
      <c r="BQ16" s="16"/>
      <c r="BR16" s="16"/>
      <c r="BS16" s="22"/>
      <c r="BT16" s="88" t="e">
        <f t="shared" si="14"/>
        <v>#DIV/0!</v>
      </c>
      <c r="BU16" s="15"/>
      <c r="BV16" s="16"/>
      <c r="BW16" s="16"/>
      <c r="BX16" s="22"/>
      <c r="BY16" s="88" t="e">
        <f t="shared" si="15"/>
        <v>#DIV/0!</v>
      </c>
      <c r="BZ16" s="83">
        <f t="shared" si="36"/>
        <v>0</v>
      </c>
      <c r="CA16" s="77">
        <f t="shared" si="16"/>
        <v>0</v>
      </c>
      <c r="CB16" s="77">
        <f t="shared" si="17"/>
        <v>0</v>
      </c>
      <c r="CC16" s="77">
        <f t="shared" si="18"/>
        <v>0</v>
      </c>
      <c r="CD16" s="77">
        <f t="shared" si="19"/>
        <v>0</v>
      </c>
      <c r="CE16" s="77">
        <f t="shared" si="35"/>
        <v>0</v>
      </c>
      <c r="CF16" s="77">
        <f t="shared" si="20"/>
        <v>0</v>
      </c>
      <c r="CG16" s="77">
        <f t="shared" si="21"/>
        <v>0</v>
      </c>
      <c r="CH16" s="77">
        <f t="shared" si="22"/>
        <v>0</v>
      </c>
      <c r="CI16" s="77">
        <f t="shared" si="23"/>
        <v>0</v>
      </c>
      <c r="CJ16" s="77">
        <f t="shared" si="24"/>
        <v>0</v>
      </c>
      <c r="CK16" s="77">
        <f t="shared" si="25"/>
        <v>0</v>
      </c>
      <c r="CL16" s="77">
        <f t="shared" si="26"/>
        <v>0</v>
      </c>
      <c r="CM16" s="77">
        <f t="shared" si="27"/>
        <v>0</v>
      </c>
      <c r="CN16" s="77">
        <f t="shared" si="28"/>
        <v>0</v>
      </c>
      <c r="CO16" s="77">
        <f t="shared" si="29"/>
        <v>0</v>
      </c>
      <c r="CP16" s="77">
        <f t="shared" si="30"/>
        <v>0</v>
      </c>
      <c r="CQ16" s="77">
        <f t="shared" si="31"/>
        <v>0</v>
      </c>
      <c r="CR16" s="77">
        <f t="shared" si="32"/>
        <v>0</v>
      </c>
      <c r="CS16" s="77">
        <f t="shared" si="33"/>
        <v>0</v>
      </c>
      <c r="CT16" s="78">
        <f t="shared" si="34"/>
        <v>0</v>
      </c>
      <c r="CU16" s="78">
        <f t="shared" si="0"/>
        <v>0</v>
      </c>
      <c r="CV16" s="78">
        <f t="shared" si="0"/>
        <v>0</v>
      </c>
      <c r="CW16" s="78">
        <f t="shared" si="0"/>
        <v>0</v>
      </c>
      <c r="CX16" s="78">
        <f t="shared" si="0"/>
        <v>0</v>
      </c>
    </row>
    <row r="17" spans="1:102" ht="14.25" thickBot="1">
      <c r="A17" s="24">
        <v>8</v>
      </c>
      <c r="B17" s="37"/>
      <c r="C17" s="16"/>
      <c r="D17" s="16"/>
      <c r="E17" s="16"/>
      <c r="F17" s="22"/>
      <c r="G17" s="103" t="e">
        <f t="shared" si="1"/>
        <v>#DIV/0!</v>
      </c>
      <c r="H17" s="17"/>
      <c r="I17" s="18"/>
      <c r="J17" s="18"/>
      <c r="K17" s="20"/>
      <c r="L17" s="86" t="e">
        <f t="shared" si="2"/>
        <v>#DIV/0!</v>
      </c>
      <c r="M17" s="11"/>
      <c r="N17" s="11"/>
      <c r="O17" s="11"/>
      <c r="P17" s="12"/>
      <c r="Q17" s="87" t="e">
        <f t="shared" si="3"/>
        <v>#DIV/0!</v>
      </c>
      <c r="R17" s="11"/>
      <c r="S17" s="11"/>
      <c r="T17" s="11"/>
      <c r="U17" s="12"/>
      <c r="V17" s="87" t="e">
        <f t="shared" si="4"/>
        <v>#DIV/0!</v>
      </c>
      <c r="W17" s="11"/>
      <c r="X17" s="11"/>
      <c r="Y17" s="11"/>
      <c r="Z17" s="12"/>
      <c r="AA17" s="87" t="e">
        <f t="shared" si="5"/>
        <v>#DIV/0!</v>
      </c>
      <c r="AB17" s="11"/>
      <c r="AC17" s="10"/>
      <c r="AD17" s="12"/>
      <c r="AE17" s="13"/>
      <c r="AF17" s="87" t="e">
        <f t="shared" si="6"/>
        <v>#DIV/0!</v>
      </c>
      <c r="AG17" s="11"/>
      <c r="AH17" s="14"/>
      <c r="AI17" s="13"/>
      <c r="AJ17" s="13"/>
      <c r="AK17" s="105" t="e">
        <f t="shared" si="7"/>
        <v>#DIV/0!</v>
      </c>
      <c r="AL17" s="15"/>
      <c r="AM17" s="15"/>
      <c r="AN17" s="16"/>
      <c r="AO17" s="22"/>
      <c r="AP17" s="88" t="e">
        <f t="shared" si="8"/>
        <v>#DIV/0!</v>
      </c>
      <c r="AQ17" s="14"/>
      <c r="AR17" s="22"/>
      <c r="AS17" s="22"/>
      <c r="AT17" s="22"/>
      <c r="AU17" s="88" t="e">
        <f t="shared" si="9"/>
        <v>#DIV/0!</v>
      </c>
      <c r="AV17" s="14"/>
      <c r="AW17" s="22"/>
      <c r="AX17" s="22"/>
      <c r="AY17" s="22"/>
      <c r="AZ17" s="89" t="e">
        <f t="shared" si="10"/>
        <v>#DIV/0!</v>
      </c>
      <c r="BA17" s="14"/>
      <c r="BB17" s="22"/>
      <c r="BC17" s="22"/>
      <c r="BD17" s="22"/>
      <c r="BE17" s="89" t="e">
        <f t="shared" si="11"/>
        <v>#DIV/0!</v>
      </c>
      <c r="BF17" s="15"/>
      <c r="BG17" s="16"/>
      <c r="BH17" s="16"/>
      <c r="BI17" s="22"/>
      <c r="BJ17" s="89" t="e">
        <f t="shared" si="12"/>
        <v>#DIV/0!</v>
      </c>
      <c r="BK17" s="15"/>
      <c r="BL17" s="16"/>
      <c r="BM17" s="14"/>
      <c r="BN17" s="22"/>
      <c r="BO17" s="88" t="e">
        <f t="shared" si="13"/>
        <v>#DIV/0!</v>
      </c>
      <c r="BP17" s="14"/>
      <c r="BQ17" s="16"/>
      <c r="BR17" s="16"/>
      <c r="BS17" s="22"/>
      <c r="BT17" s="88" t="e">
        <f t="shared" si="14"/>
        <v>#DIV/0!</v>
      </c>
      <c r="BU17" s="15"/>
      <c r="BV17" s="16"/>
      <c r="BW17" s="16"/>
      <c r="BX17" s="22"/>
      <c r="BY17" s="88" t="e">
        <f t="shared" si="15"/>
        <v>#DIV/0!</v>
      </c>
      <c r="BZ17" s="83">
        <f t="shared" si="36"/>
        <v>0</v>
      </c>
      <c r="CA17" s="77">
        <f t="shared" si="16"/>
        <v>0</v>
      </c>
      <c r="CB17" s="77">
        <f t="shared" si="17"/>
        <v>0</v>
      </c>
      <c r="CC17" s="77">
        <f t="shared" si="18"/>
        <v>0</v>
      </c>
      <c r="CD17" s="77">
        <f t="shared" si="19"/>
        <v>0</v>
      </c>
      <c r="CE17" s="77">
        <f t="shared" si="35"/>
        <v>0</v>
      </c>
      <c r="CF17" s="77">
        <f t="shared" si="20"/>
        <v>0</v>
      </c>
      <c r="CG17" s="77">
        <f t="shared" si="21"/>
        <v>0</v>
      </c>
      <c r="CH17" s="77">
        <f t="shared" si="22"/>
        <v>0</v>
      </c>
      <c r="CI17" s="77">
        <f t="shared" si="23"/>
        <v>0</v>
      </c>
      <c r="CJ17" s="77">
        <f t="shared" si="24"/>
        <v>0</v>
      </c>
      <c r="CK17" s="77">
        <f t="shared" si="25"/>
        <v>0</v>
      </c>
      <c r="CL17" s="77">
        <f t="shared" si="26"/>
        <v>0</v>
      </c>
      <c r="CM17" s="77">
        <f t="shared" si="27"/>
        <v>0</v>
      </c>
      <c r="CN17" s="77">
        <f t="shared" si="28"/>
        <v>0</v>
      </c>
      <c r="CO17" s="77">
        <f t="shared" si="29"/>
        <v>0</v>
      </c>
      <c r="CP17" s="77">
        <f t="shared" si="30"/>
        <v>0</v>
      </c>
      <c r="CQ17" s="77">
        <f t="shared" si="31"/>
        <v>0</v>
      </c>
      <c r="CR17" s="77">
        <f t="shared" si="32"/>
        <v>0</v>
      </c>
      <c r="CS17" s="77">
        <f t="shared" si="33"/>
        <v>0</v>
      </c>
      <c r="CT17" s="78">
        <f t="shared" si="34"/>
        <v>0</v>
      </c>
      <c r="CU17" s="78">
        <f t="shared" si="0"/>
        <v>0</v>
      </c>
      <c r="CV17" s="78">
        <f t="shared" si="0"/>
        <v>0</v>
      </c>
      <c r="CW17" s="78">
        <f t="shared" si="0"/>
        <v>0</v>
      </c>
      <c r="CX17" s="78">
        <f t="shared" si="0"/>
        <v>0</v>
      </c>
    </row>
    <row r="18" spans="1:102" ht="14.25" thickBot="1">
      <c r="A18" s="24">
        <v>9</v>
      </c>
      <c r="B18" s="37"/>
      <c r="C18" s="16"/>
      <c r="D18" s="16"/>
      <c r="E18" s="16"/>
      <c r="F18" s="22"/>
      <c r="G18" s="103" t="e">
        <f t="shared" si="1"/>
        <v>#DIV/0!</v>
      </c>
      <c r="H18" s="17"/>
      <c r="I18" s="18"/>
      <c r="J18" s="18"/>
      <c r="K18" s="20"/>
      <c r="L18" s="86" t="e">
        <f t="shared" si="2"/>
        <v>#DIV/0!</v>
      </c>
      <c r="M18" s="11"/>
      <c r="N18" s="11"/>
      <c r="O18" s="11"/>
      <c r="P18" s="12"/>
      <c r="Q18" s="87" t="e">
        <f t="shared" si="3"/>
        <v>#DIV/0!</v>
      </c>
      <c r="R18" s="11"/>
      <c r="S18" s="11"/>
      <c r="T18" s="11"/>
      <c r="U18" s="12"/>
      <c r="V18" s="87" t="e">
        <f t="shared" si="4"/>
        <v>#DIV/0!</v>
      </c>
      <c r="W18" s="11"/>
      <c r="X18" s="11"/>
      <c r="Y18" s="11"/>
      <c r="Z18" s="12"/>
      <c r="AA18" s="87" t="e">
        <f t="shared" si="5"/>
        <v>#DIV/0!</v>
      </c>
      <c r="AB18" s="11"/>
      <c r="AC18" s="10"/>
      <c r="AD18" s="12"/>
      <c r="AE18" s="13"/>
      <c r="AF18" s="87" t="e">
        <f t="shared" si="6"/>
        <v>#DIV/0!</v>
      </c>
      <c r="AG18" s="11"/>
      <c r="AH18" s="14"/>
      <c r="AI18" s="13"/>
      <c r="AJ18" s="13"/>
      <c r="AK18" s="105" t="e">
        <f t="shared" si="7"/>
        <v>#DIV/0!</v>
      </c>
      <c r="AL18" s="15"/>
      <c r="AM18" s="15"/>
      <c r="AN18" s="16"/>
      <c r="AO18" s="22"/>
      <c r="AP18" s="88" t="e">
        <f t="shared" si="8"/>
        <v>#DIV/0!</v>
      </c>
      <c r="AQ18" s="14"/>
      <c r="AR18" s="22"/>
      <c r="AS18" s="22"/>
      <c r="AT18" s="22"/>
      <c r="AU18" s="88" t="e">
        <f t="shared" si="9"/>
        <v>#DIV/0!</v>
      </c>
      <c r="AV18" s="14"/>
      <c r="AW18" s="22"/>
      <c r="AX18" s="22"/>
      <c r="AY18" s="22"/>
      <c r="AZ18" s="89" t="e">
        <f t="shared" si="10"/>
        <v>#DIV/0!</v>
      </c>
      <c r="BA18" s="14"/>
      <c r="BB18" s="22"/>
      <c r="BC18" s="22"/>
      <c r="BD18" s="22"/>
      <c r="BE18" s="89" t="e">
        <f t="shared" si="11"/>
        <v>#DIV/0!</v>
      </c>
      <c r="BF18" s="15"/>
      <c r="BG18" s="16"/>
      <c r="BH18" s="16"/>
      <c r="BI18" s="22"/>
      <c r="BJ18" s="89" t="e">
        <f t="shared" si="12"/>
        <v>#DIV/0!</v>
      </c>
      <c r="BK18" s="15"/>
      <c r="BL18" s="16"/>
      <c r="BM18" s="14"/>
      <c r="BN18" s="22"/>
      <c r="BO18" s="88" t="e">
        <f t="shared" si="13"/>
        <v>#DIV/0!</v>
      </c>
      <c r="BP18" s="14"/>
      <c r="BQ18" s="16"/>
      <c r="BR18" s="16"/>
      <c r="BS18" s="22"/>
      <c r="BT18" s="88" t="e">
        <f t="shared" si="14"/>
        <v>#DIV/0!</v>
      </c>
      <c r="BU18" s="15"/>
      <c r="BV18" s="16"/>
      <c r="BW18" s="16"/>
      <c r="BX18" s="22"/>
      <c r="BY18" s="88" t="e">
        <f t="shared" si="15"/>
        <v>#DIV/0!</v>
      </c>
      <c r="BZ18" s="83">
        <f t="shared" si="36"/>
        <v>0</v>
      </c>
      <c r="CA18" s="77">
        <f t="shared" si="16"/>
        <v>0</v>
      </c>
      <c r="CB18" s="77">
        <f t="shared" si="17"/>
        <v>0</v>
      </c>
      <c r="CC18" s="77">
        <f t="shared" si="18"/>
        <v>0</v>
      </c>
      <c r="CD18" s="77">
        <f t="shared" si="19"/>
        <v>0</v>
      </c>
      <c r="CE18" s="77">
        <f t="shared" si="35"/>
        <v>0</v>
      </c>
      <c r="CF18" s="77">
        <f t="shared" si="20"/>
        <v>0</v>
      </c>
      <c r="CG18" s="77">
        <f t="shared" si="21"/>
        <v>0</v>
      </c>
      <c r="CH18" s="77">
        <f t="shared" si="22"/>
        <v>0</v>
      </c>
      <c r="CI18" s="77">
        <f t="shared" si="23"/>
        <v>0</v>
      </c>
      <c r="CJ18" s="77">
        <f t="shared" si="24"/>
        <v>0</v>
      </c>
      <c r="CK18" s="77">
        <f t="shared" si="25"/>
        <v>0</v>
      </c>
      <c r="CL18" s="77">
        <f t="shared" si="26"/>
        <v>0</v>
      </c>
      <c r="CM18" s="77">
        <f t="shared" si="27"/>
        <v>0</v>
      </c>
      <c r="CN18" s="77">
        <f t="shared" si="28"/>
        <v>0</v>
      </c>
      <c r="CO18" s="77">
        <f t="shared" si="29"/>
        <v>0</v>
      </c>
      <c r="CP18" s="77">
        <f t="shared" si="30"/>
        <v>0</v>
      </c>
      <c r="CQ18" s="77">
        <f t="shared" si="31"/>
        <v>0</v>
      </c>
      <c r="CR18" s="77">
        <f t="shared" si="32"/>
        <v>0</v>
      </c>
      <c r="CS18" s="77">
        <f t="shared" si="33"/>
        <v>0</v>
      </c>
      <c r="CT18" s="78">
        <f t="shared" si="34"/>
        <v>0</v>
      </c>
      <c r="CU18" s="78">
        <f t="shared" si="0"/>
        <v>0</v>
      </c>
      <c r="CV18" s="78">
        <f t="shared" si="0"/>
        <v>0</v>
      </c>
      <c r="CW18" s="78">
        <f t="shared" si="0"/>
        <v>0</v>
      </c>
      <c r="CX18" s="78">
        <f t="shared" si="0"/>
        <v>0</v>
      </c>
    </row>
    <row r="19" spans="1:102" ht="14.25" thickBot="1">
      <c r="A19" s="24">
        <v>10</v>
      </c>
      <c r="B19" s="37"/>
      <c r="C19" s="16"/>
      <c r="D19" s="16"/>
      <c r="E19" s="16"/>
      <c r="F19" s="22"/>
      <c r="G19" s="103" t="e">
        <f t="shared" si="1"/>
        <v>#DIV/0!</v>
      </c>
      <c r="H19" s="17"/>
      <c r="I19" s="18"/>
      <c r="J19" s="18"/>
      <c r="K19" s="20"/>
      <c r="L19" s="86" t="e">
        <f t="shared" si="2"/>
        <v>#DIV/0!</v>
      </c>
      <c r="M19" s="11"/>
      <c r="N19" s="11"/>
      <c r="O19" s="11"/>
      <c r="P19" s="12"/>
      <c r="Q19" s="87" t="e">
        <f t="shared" si="3"/>
        <v>#DIV/0!</v>
      </c>
      <c r="R19" s="11"/>
      <c r="S19" s="11"/>
      <c r="T19" s="11"/>
      <c r="U19" s="12"/>
      <c r="V19" s="87" t="e">
        <f t="shared" si="4"/>
        <v>#DIV/0!</v>
      </c>
      <c r="W19" s="11"/>
      <c r="X19" s="11"/>
      <c r="Y19" s="11"/>
      <c r="Z19" s="12"/>
      <c r="AA19" s="87" t="e">
        <f t="shared" si="5"/>
        <v>#DIV/0!</v>
      </c>
      <c r="AB19" s="17"/>
      <c r="AC19" s="18"/>
      <c r="AD19" s="19"/>
      <c r="AE19" s="20"/>
      <c r="AF19" s="87" t="e">
        <f t="shared" si="6"/>
        <v>#DIV/0!</v>
      </c>
      <c r="AG19" s="17"/>
      <c r="AH19" s="14"/>
      <c r="AI19" s="20"/>
      <c r="AJ19" s="20"/>
      <c r="AK19" s="105" t="e">
        <f t="shared" si="7"/>
        <v>#DIV/0!</v>
      </c>
      <c r="AL19" s="15"/>
      <c r="AM19" s="15"/>
      <c r="AN19" s="16"/>
      <c r="AO19" s="22"/>
      <c r="AP19" s="88" t="e">
        <f t="shared" si="8"/>
        <v>#DIV/0!</v>
      </c>
      <c r="AQ19" s="14"/>
      <c r="AR19" s="22"/>
      <c r="AS19" s="22"/>
      <c r="AT19" s="22"/>
      <c r="AU19" s="88" t="e">
        <f t="shared" si="9"/>
        <v>#DIV/0!</v>
      </c>
      <c r="AV19" s="14"/>
      <c r="AW19" s="22"/>
      <c r="AX19" s="22"/>
      <c r="AY19" s="22"/>
      <c r="AZ19" s="89" t="e">
        <f t="shared" si="10"/>
        <v>#DIV/0!</v>
      </c>
      <c r="BA19" s="14"/>
      <c r="BB19" s="22"/>
      <c r="BC19" s="22"/>
      <c r="BD19" s="22"/>
      <c r="BE19" s="89" t="e">
        <f t="shared" si="11"/>
        <v>#DIV/0!</v>
      </c>
      <c r="BF19" s="15"/>
      <c r="BG19" s="16"/>
      <c r="BH19" s="16"/>
      <c r="BI19" s="22"/>
      <c r="BJ19" s="89" t="e">
        <f t="shared" si="12"/>
        <v>#DIV/0!</v>
      </c>
      <c r="BK19" s="15"/>
      <c r="BL19" s="16"/>
      <c r="BM19" s="14"/>
      <c r="BN19" s="22"/>
      <c r="BO19" s="88" t="e">
        <f t="shared" si="13"/>
        <v>#DIV/0!</v>
      </c>
      <c r="BP19" s="14"/>
      <c r="BQ19" s="16"/>
      <c r="BR19" s="16"/>
      <c r="BS19" s="22"/>
      <c r="BT19" s="88" t="e">
        <f t="shared" si="14"/>
        <v>#DIV/0!</v>
      </c>
      <c r="BU19" s="15"/>
      <c r="BV19" s="16"/>
      <c r="BW19" s="16"/>
      <c r="BX19" s="22"/>
      <c r="BY19" s="88" t="e">
        <f t="shared" si="15"/>
        <v>#DIV/0!</v>
      </c>
      <c r="BZ19" s="83">
        <f t="shared" si="36"/>
        <v>0</v>
      </c>
      <c r="CA19" s="77">
        <f t="shared" si="16"/>
        <v>0</v>
      </c>
      <c r="CB19" s="77">
        <f t="shared" si="17"/>
        <v>0</v>
      </c>
      <c r="CC19" s="77">
        <f t="shared" si="18"/>
        <v>0</v>
      </c>
      <c r="CD19" s="77">
        <f t="shared" si="19"/>
        <v>0</v>
      </c>
      <c r="CE19" s="77">
        <f t="shared" si="35"/>
        <v>0</v>
      </c>
      <c r="CF19" s="77">
        <f t="shared" si="20"/>
        <v>0</v>
      </c>
      <c r="CG19" s="77">
        <f t="shared" si="21"/>
        <v>0</v>
      </c>
      <c r="CH19" s="77">
        <f t="shared" si="22"/>
        <v>0</v>
      </c>
      <c r="CI19" s="77">
        <f t="shared" si="23"/>
        <v>0</v>
      </c>
      <c r="CJ19" s="77">
        <f t="shared" si="24"/>
        <v>0</v>
      </c>
      <c r="CK19" s="77">
        <f t="shared" si="25"/>
        <v>0</v>
      </c>
      <c r="CL19" s="77">
        <f t="shared" si="26"/>
        <v>0</v>
      </c>
      <c r="CM19" s="77">
        <f t="shared" si="27"/>
        <v>0</v>
      </c>
      <c r="CN19" s="77">
        <f t="shared" si="28"/>
        <v>0</v>
      </c>
      <c r="CO19" s="77">
        <f t="shared" si="29"/>
        <v>0</v>
      </c>
      <c r="CP19" s="77">
        <f t="shared" si="30"/>
        <v>0</v>
      </c>
      <c r="CQ19" s="77">
        <f t="shared" si="31"/>
        <v>0</v>
      </c>
      <c r="CR19" s="77">
        <f t="shared" si="32"/>
        <v>0</v>
      </c>
      <c r="CS19" s="77">
        <f t="shared" si="33"/>
        <v>0</v>
      </c>
      <c r="CT19" s="78">
        <f t="shared" si="34"/>
        <v>0</v>
      </c>
      <c r="CU19" s="78">
        <f t="shared" si="0"/>
        <v>0</v>
      </c>
      <c r="CV19" s="78">
        <f t="shared" si="0"/>
        <v>0</v>
      </c>
      <c r="CW19" s="78">
        <f t="shared" si="0"/>
        <v>0</v>
      </c>
      <c r="CX19" s="78">
        <f t="shared" si="0"/>
        <v>0</v>
      </c>
    </row>
    <row r="20" spans="1:102" ht="14.25" thickBot="1">
      <c r="A20" s="24">
        <v>11</v>
      </c>
      <c r="B20" s="37"/>
      <c r="C20" s="16"/>
      <c r="D20" s="16"/>
      <c r="E20" s="16"/>
      <c r="F20" s="22"/>
      <c r="G20" s="103" t="e">
        <f t="shared" si="1"/>
        <v>#DIV/0!</v>
      </c>
      <c r="H20" s="17"/>
      <c r="I20" s="18"/>
      <c r="J20" s="18"/>
      <c r="K20" s="20"/>
      <c r="L20" s="86" t="e">
        <f t="shared" si="2"/>
        <v>#DIV/0!</v>
      </c>
      <c r="M20" s="11"/>
      <c r="N20" s="11"/>
      <c r="O20" s="11"/>
      <c r="P20" s="12"/>
      <c r="Q20" s="87" t="e">
        <f t="shared" si="3"/>
        <v>#DIV/0!</v>
      </c>
      <c r="R20" s="11"/>
      <c r="S20" s="11"/>
      <c r="T20" s="11"/>
      <c r="U20" s="12"/>
      <c r="V20" s="87" t="e">
        <f t="shared" si="4"/>
        <v>#DIV/0!</v>
      </c>
      <c r="W20" s="11"/>
      <c r="X20" s="11"/>
      <c r="Y20" s="11"/>
      <c r="Z20" s="12"/>
      <c r="AA20" s="87" t="e">
        <f t="shared" si="5"/>
        <v>#DIV/0!</v>
      </c>
      <c r="AB20" s="17"/>
      <c r="AC20" s="18"/>
      <c r="AD20" s="19"/>
      <c r="AE20" s="20"/>
      <c r="AF20" s="87" t="e">
        <f t="shared" si="6"/>
        <v>#DIV/0!</v>
      </c>
      <c r="AG20" s="17"/>
      <c r="AH20" s="14"/>
      <c r="AI20" s="20"/>
      <c r="AJ20" s="20"/>
      <c r="AK20" s="105" t="e">
        <f t="shared" si="7"/>
        <v>#DIV/0!</v>
      </c>
      <c r="AL20" s="15"/>
      <c r="AM20" s="15"/>
      <c r="AN20" s="16"/>
      <c r="AO20" s="22"/>
      <c r="AP20" s="88" t="e">
        <f t="shared" si="8"/>
        <v>#DIV/0!</v>
      </c>
      <c r="AQ20" s="14"/>
      <c r="AR20" s="22"/>
      <c r="AS20" s="22"/>
      <c r="AT20" s="22"/>
      <c r="AU20" s="88" t="e">
        <f t="shared" si="9"/>
        <v>#DIV/0!</v>
      </c>
      <c r="AV20" s="14"/>
      <c r="AW20" s="22"/>
      <c r="AX20" s="22"/>
      <c r="AY20" s="22"/>
      <c r="AZ20" s="89" t="e">
        <f t="shared" si="10"/>
        <v>#DIV/0!</v>
      </c>
      <c r="BA20" s="14"/>
      <c r="BB20" s="22"/>
      <c r="BC20" s="22"/>
      <c r="BD20" s="22"/>
      <c r="BE20" s="89" t="e">
        <f t="shared" si="11"/>
        <v>#DIV/0!</v>
      </c>
      <c r="BF20" s="15"/>
      <c r="BG20" s="16"/>
      <c r="BH20" s="16"/>
      <c r="BI20" s="22"/>
      <c r="BJ20" s="89" t="e">
        <f t="shared" si="12"/>
        <v>#DIV/0!</v>
      </c>
      <c r="BK20" s="15"/>
      <c r="BL20" s="16"/>
      <c r="BM20" s="14"/>
      <c r="BN20" s="22"/>
      <c r="BO20" s="88" t="e">
        <f t="shared" si="13"/>
        <v>#DIV/0!</v>
      </c>
      <c r="BP20" s="14"/>
      <c r="BQ20" s="16"/>
      <c r="BR20" s="16"/>
      <c r="BS20" s="22"/>
      <c r="BT20" s="88" t="e">
        <f t="shared" si="14"/>
        <v>#DIV/0!</v>
      </c>
      <c r="BU20" s="15"/>
      <c r="BV20" s="16"/>
      <c r="BW20" s="16"/>
      <c r="BX20" s="22"/>
      <c r="BY20" s="88" t="e">
        <f t="shared" si="15"/>
        <v>#DIV/0!</v>
      </c>
      <c r="BZ20" s="83">
        <f t="shared" si="36"/>
        <v>0</v>
      </c>
      <c r="CA20" s="77">
        <f t="shared" si="16"/>
        <v>0</v>
      </c>
      <c r="CB20" s="77">
        <f t="shared" si="17"/>
        <v>0</v>
      </c>
      <c r="CC20" s="77">
        <f t="shared" si="18"/>
        <v>0</v>
      </c>
      <c r="CD20" s="77">
        <f t="shared" si="19"/>
        <v>0</v>
      </c>
      <c r="CE20" s="77">
        <f t="shared" si="35"/>
        <v>0</v>
      </c>
      <c r="CF20" s="77">
        <f t="shared" si="20"/>
        <v>0</v>
      </c>
      <c r="CG20" s="77">
        <f t="shared" si="21"/>
        <v>0</v>
      </c>
      <c r="CH20" s="77">
        <f t="shared" si="22"/>
        <v>0</v>
      </c>
      <c r="CI20" s="77">
        <f t="shared" si="23"/>
        <v>0</v>
      </c>
      <c r="CJ20" s="77">
        <f t="shared" si="24"/>
        <v>0</v>
      </c>
      <c r="CK20" s="77">
        <f t="shared" si="25"/>
        <v>0</v>
      </c>
      <c r="CL20" s="77">
        <f t="shared" si="26"/>
        <v>0</v>
      </c>
      <c r="CM20" s="77">
        <f t="shared" si="27"/>
        <v>0</v>
      </c>
      <c r="CN20" s="77">
        <f t="shared" si="28"/>
        <v>0</v>
      </c>
      <c r="CO20" s="77">
        <f t="shared" si="29"/>
        <v>0</v>
      </c>
      <c r="CP20" s="77">
        <f t="shared" si="30"/>
        <v>0</v>
      </c>
      <c r="CQ20" s="77">
        <f t="shared" si="31"/>
        <v>0</v>
      </c>
      <c r="CR20" s="77">
        <f t="shared" si="32"/>
        <v>0</v>
      </c>
      <c r="CS20" s="77">
        <f t="shared" si="33"/>
        <v>0</v>
      </c>
      <c r="CT20" s="78">
        <f t="shared" si="34"/>
        <v>0</v>
      </c>
      <c r="CU20" s="78">
        <f t="shared" si="0"/>
        <v>0</v>
      </c>
      <c r="CV20" s="78">
        <f t="shared" si="0"/>
        <v>0</v>
      </c>
      <c r="CW20" s="78">
        <f t="shared" si="0"/>
        <v>0</v>
      </c>
      <c r="CX20" s="78">
        <f t="shared" si="0"/>
        <v>0</v>
      </c>
    </row>
    <row r="21" spans="1:102" ht="14.25" thickBot="1">
      <c r="A21" s="24">
        <v>12</v>
      </c>
      <c r="B21" s="37"/>
      <c r="C21" s="16"/>
      <c r="D21" s="16"/>
      <c r="E21" s="16"/>
      <c r="F21" s="22"/>
      <c r="G21" s="103" t="e">
        <f t="shared" si="1"/>
        <v>#DIV/0!</v>
      </c>
      <c r="H21" s="17"/>
      <c r="I21" s="18"/>
      <c r="J21" s="18"/>
      <c r="K21" s="20"/>
      <c r="L21" s="86" t="e">
        <f t="shared" si="2"/>
        <v>#DIV/0!</v>
      </c>
      <c r="M21" s="11"/>
      <c r="N21" s="11"/>
      <c r="O21" s="11"/>
      <c r="P21" s="12"/>
      <c r="Q21" s="87" t="e">
        <f t="shared" si="3"/>
        <v>#DIV/0!</v>
      </c>
      <c r="R21" s="11"/>
      <c r="S21" s="11"/>
      <c r="T21" s="11"/>
      <c r="U21" s="12"/>
      <c r="V21" s="87" t="e">
        <f t="shared" si="4"/>
        <v>#DIV/0!</v>
      </c>
      <c r="W21" s="11"/>
      <c r="X21" s="11"/>
      <c r="Y21" s="11"/>
      <c r="Z21" s="12"/>
      <c r="AA21" s="87" t="e">
        <f t="shared" si="5"/>
        <v>#DIV/0!</v>
      </c>
      <c r="AB21" s="17"/>
      <c r="AC21" s="18"/>
      <c r="AD21" s="19"/>
      <c r="AE21" s="20"/>
      <c r="AF21" s="87" t="e">
        <f t="shared" si="6"/>
        <v>#DIV/0!</v>
      </c>
      <c r="AG21" s="17"/>
      <c r="AH21" s="14"/>
      <c r="AI21" s="20"/>
      <c r="AJ21" s="20"/>
      <c r="AK21" s="105" t="e">
        <f t="shared" si="7"/>
        <v>#DIV/0!</v>
      </c>
      <c r="AL21" s="15"/>
      <c r="AM21" s="15"/>
      <c r="AN21" s="16"/>
      <c r="AO21" s="22"/>
      <c r="AP21" s="88" t="e">
        <f t="shared" si="8"/>
        <v>#DIV/0!</v>
      </c>
      <c r="AQ21" s="14"/>
      <c r="AR21" s="22"/>
      <c r="AS21" s="22"/>
      <c r="AT21" s="22"/>
      <c r="AU21" s="88" t="e">
        <f t="shared" si="9"/>
        <v>#DIV/0!</v>
      </c>
      <c r="AV21" s="14"/>
      <c r="AW21" s="22"/>
      <c r="AX21" s="22"/>
      <c r="AY21" s="22"/>
      <c r="AZ21" s="89" t="e">
        <f t="shared" si="10"/>
        <v>#DIV/0!</v>
      </c>
      <c r="BA21" s="14"/>
      <c r="BB21" s="22"/>
      <c r="BC21" s="22"/>
      <c r="BD21" s="22"/>
      <c r="BE21" s="89" t="e">
        <f t="shared" si="11"/>
        <v>#DIV/0!</v>
      </c>
      <c r="BF21" s="15"/>
      <c r="BG21" s="16"/>
      <c r="BH21" s="16"/>
      <c r="BI21" s="22"/>
      <c r="BJ21" s="89" t="e">
        <f t="shared" si="12"/>
        <v>#DIV/0!</v>
      </c>
      <c r="BK21" s="15"/>
      <c r="BL21" s="16"/>
      <c r="BM21" s="14"/>
      <c r="BN21" s="22"/>
      <c r="BO21" s="88" t="e">
        <f t="shared" si="13"/>
        <v>#DIV/0!</v>
      </c>
      <c r="BP21" s="14"/>
      <c r="BQ21" s="16"/>
      <c r="BR21" s="16"/>
      <c r="BS21" s="22"/>
      <c r="BT21" s="88" t="e">
        <f t="shared" si="14"/>
        <v>#DIV/0!</v>
      </c>
      <c r="BU21" s="15"/>
      <c r="BV21" s="16"/>
      <c r="BW21" s="16"/>
      <c r="BX21" s="22"/>
      <c r="BY21" s="88" t="e">
        <f t="shared" si="15"/>
        <v>#DIV/0!</v>
      </c>
      <c r="BZ21" s="83">
        <f t="shared" si="36"/>
        <v>0</v>
      </c>
      <c r="CA21" s="77">
        <f t="shared" si="16"/>
        <v>0</v>
      </c>
      <c r="CB21" s="77">
        <f t="shared" si="17"/>
        <v>0</v>
      </c>
      <c r="CC21" s="77">
        <f t="shared" si="18"/>
        <v>0</v>
      </c>
      <c r="CD21" s="77">
        <f t="shared" si="19"/>
        <v>0</v>
      </c>
      <c r="CE21" s="77">
        <f t="shared" si="35"/>
        <v>0</v>
      </c>
      <c r="CF21" s="77">
        <f t="shared" si="20"/>
        <v>0</v>
      </c>
      <c r="CG21" s="77">
        <f t="shared" si="21"/>
        <v>0</v>
      </c>
      <c r="CH21" s="77">
        <f t="shared" si="22"/>
        <v>0</v>
      </c>
      <c r="CI21" s="77">
        <f t="shared" si="23"/>
        <v>0</v>
      </c>
      <c r="CJ21" s="77">
        <f t="shared" si="24"/>
        <v>0</v>
      </c>
      <c r="CK21" s="77">
        <f t="shared" si="25"/>
        <v>0</v>
      </c>
      <c r="CL21" s="77">
        <f t="shared" si="26"/>
        <v>0</v>
      </c>
      <c r="CM21" s="77">
        <f t="shared" si="27"/>
        <v>0</v>
      </c>
      <c r="CN21" s="77">
        <f t="shared" si="28"/>
        <v>0</v>
      </c>
      <c r="CO21" s="77">
        <f t="shared" si="29"/>
        <v>0</v>
      </c>
      <c r="CP21" s="77">
        <f t="shared" si="30"/>
        <v>0</v>
      </c>
      <c r="CQ21" s="77">
        <f t="shared" si="31"/>
        <v>0</v>
      </c>
      <c r="CR21" s="77">
        <f t="shared" si="32"/>
        <v>0</v>
      </c>
      <c r="CS21" s="77">
        <f t="shared" si="33"/>
        <v>0</v>
      </c>
      <c r="CT21" s="78">
        <f t="shared" si="34"/>
        <v>0</v>
      </c>
      <c r="CU21" s="78">
        <f t="shared" si="0"/>
        <v>0</v>
      </c>
      <c r="CV21" s="78">
        <f t="shared" si="0"/>
        <v>0</v>
      </c>
      <c r="CW21" s="78">
        <f t="shared" si="0"/>
        <v>0</v>
      </c>
      <c r="CX21" s="78">
        <f t="shared" si="0"/>
        <v>0</v>
      </c>
    </row>
    <row r="22" spans="1:102" ht="14.25" thickBot="1">
      <c r="A22" s="24">
        <v>13</v>
      </c>
      <c r="B22" s="37"/>
      <c r="C22" s="16"/>
      <c r="D22" s="16"/>
      <c r="E22" s="16"/>
      <c r="F22" s="22"/>
      <c r="G22" s="103" t="e">
        <f t="shared" si="1"/>
        <v>#DIV/0!</v>
      </c>
      <c r="H22" s="17"/>
      <c r="I22" s="18"/>
      <c r="J22" s="18"/>
      <c r="K22" s="20"/>
      <c r="L22" s="86" t="e">
        <f t="shared" si="2"/>
        <v>#DIV/0!</v>
      </c>
      <c r="M22" s="11"/>
      <c r="N22" s="11"/>
      <c r="O22" s="11"/>
      <c r="P22" s="12"/>
      <c r="Q22" s="87" t="e">
        <f t="shared" si="3"/>
        <v>#DIV/0!</v>
      </c>
      <c r="R22" s="11"/>
      <c r="S22" s="11"/>
      <c r="T22" s="11"/>
      <c r="U22" s="12"/>
      <c r="V22" s="87" t="e">
        <f t="shared" si="4"/>
        <v>#DIV/0!</v>
      </c>
      <c r="W22" s="11"/>
      <c r="X22" s="11"/>
      <c r="Y22" s="11"/>
      <c r="Z22" s="12"/>
      <c r="AA22" s="87" t="e">
        <f t="shared" si="5"/>
        <v>#DIV/0!</v>
      </c>
      <c r="AB22" s="17"/>
      <c r="AC22" s="18"/>
      <c r="AD22" s="19"/>
      <c r="AE22" s="20"/>
      <c r="AF22" s="87" t="e">
        <f t="shared" si="6"/>
        <v>#DIV/0!</v>
      </c>
      <c r="AG22" s="17"/>
      <c r="AH22" s="14"/>
      <c r="AI22" s="20"/>
      <c r="AJ22" s="20"/>
      <c r="AK22" s="105" t="e">
        <f t="shared" si="7"/>
        <v>#DIV/0!</v>
      </c>
      <c r="AL22" s="15"/>
      <c r="AM22" s="15"/>
      <c r="AN22" s="16"/>
      <c r="AO22" s="22"/>
      <c r="AP22" s="88" t="e">
        <f t="shared" si="8"/>
        <v>#DIV/0!</v>
      </c>
      <c r="AQ22" s="14"/>
      <c r="AR22" s="22"/>
      <c r="AS22" s="22"/>
      <c r="AT22" s="22"/>
      <c r="AU22" s="88" t="e">
        <f t="shared" si="9"/>
        <v>#DIV/0!</v>
      </c>
      <c r="AV22" s="14"/>
      <c r="AW22" s="22"/>
      <c r="AX22" s="22"/>
      <c r="AY22" s="22"/>
      <c r="AZ22" s="89" t="e">
        <f t="shared" si="10"/>
        <v>#DIV/0!</v>
      </c>
      <c r="BA22" s="14"/>
      <c r="BB22" s="22"/>
      <c r="BC22" s="22"/>
      <c r="BD22" s="22"/>
      <c r="BE22" s="89" t="e">
        <f t="shared" si="11"/>
        <v>#DIV/0!</v>
      </c>
      <c r="BF22" s="15"/>
      <c r="BG22" s="16"/>
      <c r="BH22" s="16"/>
      <c r="BI22" s="22"/>
      <c r="BJ22" s="89" t="e">
        <f t="shared" si="12"/>
        <v>#DIV/0!</v>
      </c>
      <c r="BK22" s="15"/>
      <c r="BL22" s="16"/>
      <c r="BM22" s="16"/>
      <c r="BN22" s="22"/>
      <c r="BO22" s="88" t="e">
        <f t="shared" si="13"/>
        <v>#DIV/0!</v>
      </c>
      <c r="BP22" s="15"/>
      <c r="BQ22" s="16"/>
      <c r="BR22" s="16"/>
      <c r="BS22" s="22"/>
      <c r="BT22" s="88" t="e">
        <f t="shared" si="14"/>
        <v>#DIV/0!</v>
      </c>
      <c r="BU22" s="15"/>
      <c r="BV22" s="16"/>
      <c r="BW22" s="16"/>
      <c r="BX22" s="14"/>
      <c r="BY22" s="88" t="e">
        <f t="shared" si="15"/>
        <v>#DIV/0!</v>
      </c>
      <c r="BZ22" s="83">
        <f t="shared" si="36"/>
        <v>0</v>
      </c>
      <c r="CA22" s="77">
        <f t="shared" si="16"/>
        <v>0</v>
      </c>
      <c r="CB22" s="77">
        <f t="shared" si="17"/>
        <v>0</v>
      </c>
      <c r="CC22" s="77">
        <f t="shared" si="18"/>
        <v>0</v>
      </c>
      <c r="CD22" s="77">
        <f t="shared" si="19"/>
        <v>0</v>
      </c>
      <c r="CE22" s="77">
        <f t="shared" si="35"/>
        <v>0</v>
      </c>
      <c r="CF22" s="77">
        <f t="shared" si="20"/>
        <v>0</v>
      </c>
      <c r="CG22" s="77">
        <f t="shared" si="21"/>
        <v>0</v>
      </c>
      <c r="CH22" s="77">
        <f t="shared" si="22"/>
        <v>0</v>
      </c>
      <c r="CI22" s="77">
        <f t="shared" si="23"/>
        <v>0</v>
      </c>
      <c r="CJ22" s="77">
        <f t="shared" si="24"/>
        <v>0</v>
      </c>
      <c r="CK22" s="77">
        <f t="shared" si="25"/>
        <v>0</v>
      </c>
      <c r="CL22" s="77">
        <f t="shared" si="26"/>
        <v>0</v>
      </c>
      <c r="CM22" s="77">
        <f t="shared" si="27"/>
        <v>0</v>
      </c>
      <c r="CN22" s="77">
        <f t="shared" si="28"/>
        <v>0</v>
      </c>
      <c r="CO22" s="77">
        <f t="shared" si="29"/>
        <v>0</v>
      </c>
      <c r="CP22" s="77">
        <f t="shared" si="30"/>
        <v>0</v>
      </c>
      <c r="CQ22" s="77">
        <f t="shared" si="31"/>
        <v>0</v>
      </c>
      <c r="CR22" s="77">
        <f t="shared" si="32"/>
        <v>0</v>
      </c>
      <c r="CS22" s="77">
        <f t="shared" si="33"/>
        <v>0</v>
      </c>
      <c r="CT22" s="78">
        <f t="shared" si="34"/>
        <v>0</v>
      </c>
      <c r="CU22" s="78">
        <f t="shared" si="0"/>
        <v>0</v>
      </c>
      <c r="CV22" s="78">
        <f t="shared" si="0"/>
        <v>0</v>
      </c>
      <c r="CW22" s="78">
        <f t="shared" si="0"/>
        <v>0</v>
      </c>
      <c r="CX22" s="78">
        <f t="shared" si="0"/>
        <v>0</v>
      </c>
    </row>
    <row r="23" spans="1:102" ht="14.25" thickBot="1">
      <c r="A23" s="24">
        <v>14</v>
      </c>
      <c r="B23" s="37"/>
      <c r="C23" s="16"/>
      <c r="D23" s="16"/>
      <c r="E23" s="16"/>
      <c r="F23" s="22"/>
      <c r="G23" s="103" t="e">
        <f t="shared" si="1"/>
        <v>#DIV/0!</v>
      </c>
      <c r="H23" s="17"/>
      <c r="I23" s="18"/>
      <c r="J23" s="18"/>
      <c r="K23" s="20"/>
      <c r="L23" s="86" t="e">
        <f t="shared" si="2"/>
        <v>#DIV/0!</v>
      </c>
      <c r="M23" s="11"/>
      <c r="N23" s="11"/>
      <c r="O23" s="11"/>
      <c r="P23" s="12"/>
      <c r="Q23" s="87" t="e">
        <f t="shared" si="3"/>
        <v>#DIV/0!</v>
      </c>
      <c r="R23" s="11"/>
      <c r="S23" s="11"/>
      <c r="T23" s="11"/>
      <c r="U23" s="12"/>
      <c r="V23" s="87" t="e">
        <f t="shared" si="4"/>
        <v>#DIV/0!</v>
      </c>
      <c r="W23" s="11"/>
      <c r="X23" s="11"/>
      <c r="Y23" s="11"/>
      <c r="Z23" s="12"/>
      <c r="AA23" s="87" t="e">
        <f t="shared" si="5"/>
        <v>#DIV/0!</v>
      </c>
      <c r="AB23" s="17"/>
      <c r="AC23" s="18"/>
      <c r="AD23" s="19"/>
      <c r="AE23" s="20"/>
      <c r="AF23" s="87" t="e">
        <f t="shared" si="6"/>
        <v>#DIV/0!</v>
      </c>
      <c r="AG23" s="17"/>
      <c r="AH23" s="14"/>
      <c r="AI23" s="20"/>
      <c r="AJ23" s="20"/>
      <c r="AK23" s="105" t="e">
        <f t="shared" si="7"/>
        <v>#DIV/0!</v>
      </c>
      <c r="AL23" s="15"/>
      <c r="AM23" s="15"/>
      <c r="AN23" s="16"/>
      <c r="AO23" s="22"/>
      <c r="AP23" s="88" t="e">
        <f t="shared" si="8"/>
        <v>#DIV/0!</v>
      </c>
      <c r="AQ23" s="14"/>
      <c r="AR23" s="22"/>
      <c r="AS23" s="22"/>
      <c r="AT23" s="22"/>
      <c r="AU23" s="88" t="e">
        <f t="shared" si="9"/>
        <v>#DIV/0!</v>
      </c>
      <c r="AV23" s="14"/>
      <c r="AW23" s="22"/>
      <c r="AX23" s="22"/>
      <c r="AY23" s="22"/>
      <c r="AZ23" s="89" t="e">
        <f t="shared" si="10"/>
        <v>#DIV/0!</v>
      </c>
      <c r="BA23" s="14"/>
      <c r="BB23" s="22"/>
      <c r="BC23" s="22"/>
      <c r="BD23" s="22"/>
      <c r="BE23" s="89" t="e">
        <f t="shared" si="11"/>
        <v>#DIV/0!</v>
      </c>
      <c r="BF23" s="15"/>
      <c r="BG23" s="16"/>
      <c r="BH23" s="16"/>
      <c r="BI23" s="22"/>
      <c r="BJ23" s="89" t="e">
        <f t="shared" si="12"/>
        <v>#DIV/0!</v>
      </c>
      <c r="BK23" s="15"/>
      <c r="BL23" s="16"/>
      <c r="BM23" s="16"/>
      <c r="BN23" s="22"/>
      <c r="BO23" s="88" t="e">
        <f t="shared" si="13"/>
        <v>#DIV/0!</v>
      </c>
      <c r="BP23" s="15"/>
      <c r="BQ23" s="16"/>
      <c r="BR23" s="16"/>
      <c r="BS23" s="22"/>
      <c r="BT23" s="88" t="e">
        <f t="shared" si="14"/>
        <v>#DIV/0!</v>
      </c>
      <c r="BU23" s="15"/>
      <c r="BV23" s="16"/>
      <c r="BW23" s="16"/>
      <c r="BX23" s="14"/>
      <c r="BY23" s="88" t="e">
        <f t="shared" si="15"/>
        <v>#DIV/0!</v>
      </c>
      <c r="BZ23" s="83">
        <f t="shared" si="36"/>
        <v>0</v>
      </c>
      <c r="CA23" s="77">
        <f t="shared" si="16"/>
        <v>0</v>
      </c>
      <c r="CB23" s="77">
        <f t="shared" si="17"/>
        <v>0</v>
      </c>
      <c r="CC23" s="77">
        <f t="shared" si="18"/>
        <v>0</v>
      </c>
      <c r="CD23" s="77">
        <f t="shared" si="19"/>
        <v>0</v>
      </c>
      <c r="CE23" s="77">
        <f t="shared" si="35"/>
        <v>0</v>
      </c>
      <c r="CF23" s="77">
        <f t="shared" si="20"/>
        <v>0</v>
      </c>
      <c r="CG23" s="77">
        <f t="shared" si="21"/>
        <v>0</v>
      </c>
      <c r="CH23" s="77">
        <f t="shared" si="22"/>
        <v>0</v>
      </c>
      <c r="CI23" s="77">
        <f t="shared" si="23"/>
        <v>0</v>
      </c>
      <c r="CJ23" s="77">
        <f t="shared" si="24"/>
        <v>0</v>
      </c>
      <c r="CK23" s="77">
        <f t="shared" si="25"/>
        <v>0</v>
      </c>
      <c r="CL23" s="77">
        <f t="shared" si="26"/>
        <v>0</v>
      </c>
      <c r="CM23" s="77">
        <f t="shared" si="27"/>
        <v>0</v>
      </c>
      <c r="CN23" s="77">
        <f t="shared" si="28"/>
        <v>0</v>
      </c>
      <c r="CO23" s="77">
        <f t="shared" si="29"/>
        <v>0</v>
      </c>
      <c r="CP23" s="77">
        <f t="shared" si="30"/>
        <v>0</v>
      </c>
      <c r="CQ23" s="77">
        <f t="shared" si="31"/>
        <v>0</v>
      </c>
      <c r="CR23" s="77">
        <f t="shared" si="32"/>
        <v>0</v>
      </c>
      <c r="CS23" s="77">
        <f t="shared" si="33"/>
        <v>0</v>
      </c>
      <c r="CT23" s="78">
        <f t="shared" si="34"/>
        <v>0</v>
      </c>
      <c r="CU23" s="78">
        <f t="shared" si="0"/>
        <v>0</v>
      </c>
      <c r="CV23" s="78">
        <f t="shared" si="0"/>
        <v>0</v>
      </c>
      <c r="CW23" s="78">
        <f t="shared" si="0"/>
        <v>0</v>
      </c>
      <c r="CX23" s="78">
        <f t="shared" si="0"/>
        <v>0</v>
      </c>
    </row>
    <row r="24" spans="1:102" ht="14.25" thickBot="1">
      <c r="A24" s="24">
        <v>15</v>
      </c>
      <c r="B24" s="37"/>
      <c r="C24" s="16"/>
      <c r="D24" s="16"/>
      <c r="E24" s="16"/>
      <c r="F24" s="22"/>
      <c r="G24" s="103" t="e">
        <f t="shared" si="1"/>
        <v>#DIV/0!</v>
      </c>
      <c r="H24" s="17"/>
      <c r="I24" s="18"/>
      <c r="J24" s="18"/>
      <c r="K24" s="20"/>
      <c r="L24" s="86" t="e">
        <f t="shared" si="2"/>
        <v>#DIV/0!</v>
      </c>
      <c r="M24" s="11"/>
      <c r="N24" s="11"/>
      <c r="O24" s="11"/>
      <c r="P24" s="12"/>
      <c r="Q24" s="87" t="e">
        <f t="shared" si="3"/>
        <v>#DIV/0!</v>
      </c>
      <c r="R24" s="11"/>
      <c r="S24" s="11"/>
      <c r="T24" s="11"/>
      <c r="U24" s="12"/>
      <c r="V24" s="87" t="e">
        <f t="shared" si="4"/>
        <v>#DIV/0!</v>
      </c>
      <c r="W24" s="11"/>
      <c r="X24" s="11"/>
      <c r="Y24" s="11"/>
      <c r="Z24" s="12"/>
      <c r="AA24" s="87" t="e">
        <f t="shared" si="5"/>
        <v>#DIV/0!</v>
      </c>
      <c r="AB24" s="17"/>
      <c r="AC24" s="18"/>
      <c r="AD24" s="19"/>
      <c r="AE24" s="20"/>
      <c r="AF24" s="87" t="e">
        <f t="shared" si="6"/>
        <v>#DIV/0!</v>
      </c>
      <c r="AG24" s="17"/>
      <c r="AH24" s="14"/>
      <c r="AI24" s="20"/>
      <c r="AJ24" s="20"/>
      <c r="AK24" s="105" t="e">
        <f t="shared" si="7"/>
        <v>#DIV/0!</v>
      </c>
      <c r="AL24" s="15"/>
      <c r="AM24" s="15"/>
      <c r="AN24" s="16"/>
      <c r="AO24" s="22"/>
      <c r="AP24" s="88" t="e">
        <f t="shared" si="8"/>
        <v>#DIV/0!</v>
      </c>
      <c r="AQ24" s="14"/>
      <c r="AR24" s="22"/>
      <c r="AS24" s="22"/>
      <c r="AT24" s="22"/>
      <c r="AU24" s="88" t="e">
        <f t="shared" si="9"/>
        <v>#DIV/0!</v>
      </c>
      <c r="AV24" s="14"/>
      <c r="AW24" s="22"/>
      <c r="AX24" s="22"/>
      <c r="AY24" s="22"/>
      <c r="AZ24" s="89" t="e">
        <f t="shared" si="10"/>
        <v>#DIV/0!</v>
      </c>
      <c r="BA24" s="14"/>
      <c r="BB24" s="22"/>
      <c r="BC24" s="22"/>
      <c r="BD24" s="22"/>
      <c r="BE24" s="89" t="e">
        <f t="shared" si="11"/>
        <v>#DIV/0!</v>
      </c>
      <c r="BF24" s="15"/>
      <c r="BG24" s="16"/>
      <c r="BH24" s="16"/>
      <c r="BI24" s="22"/>
      <c r="BJ24" s="89" t="e">
        <f t="shared" si="12"/>
        <v>#DIV/0!</v>
      </c>
      <c r="BK24" s="15"/>
      <c r="BL24" s="16"/>
      <c r="BM24" s="16"/>
      <c r="BN24" s="22"/>
      <c r="BO24" s="88" t="e">
        <f t="shared" si="13"/>
        <v>#DIV/0!</v>
      </c>
      <c r="BP24" s="15"/>
      <c r="BQ24" s="16"/>
      <c r="BR24" s="16"/>
      <c r="BS24" s="22"/>
      <c r="BT24" s="88" t="e">
        <f t="shared" si="14"/>
        <v>#DIV/0!</v>
      </c>
      <c r="BU24" s="15"/>
      <c r="BV24" s="16"/>
      <c r="BW24" s="16"/>
      <c r="BX24" s="14"/>
      <c r="BY24" s="88" t="e">
        <f t="shared" si="15"/>
        <v>#DIV/0!</v>
      </c>
      <c r="BZ24" s="83">
        <f t="shared" si="36"/>
        <v>0</v>
      </c>
      <c r="CA24" s="77">
        <f t="shared" si="16"/>
        <v>0</v>
      </c>
      <c r="CB24" s="77">
        <f t="shared" si="17"/>
        <v>0</v>
      </c>
      <c r="CC24" s="77">
        <f t="shared" si="18"/>
        <v>0</v>
      </c>
      <c r="CD24" s="77">
        <f t="shared" si="19"/>
        <v>0</v>
      </c>
      <c r="CE24" s="77">
        <f t="shared" si="35"/>
        <v>0</v>
      </c>
      <c r="CF24" s="77">
        <f t="shared" si="20"/>
        <v>0</v>
      </c>
      <c r="CG24" s="77">
        <f t="shared" si="21"/>
        <v>0</v>
      </c>
      <c r="CH24" s="77">
        <f t="shared" si="22"/>
        <v>0</v>
      </c>
      <c r="CI24" s="77">
        <f t="shared" si="23"/>
        <v>0</v>
      </c>
      <c r="CJ24" s="77">
        <f t="shared" si="24"/>
        <v>0</v>
      </c>
      <c r="CK24" s="77">
        <f t="shared" si="25"/>
        <v>0</v>
      </c>
      <c r="CL24" s="77">
        <f t="shared" si="26"/>
        <v>0</v>
      </c>
      <c r="CM24" s="77">
        <f t="shared" si="27"/>
        <v>0</v>
      </c>
      <c r="CN24" s="77">
        <f t="shared" si="28"/>
        <v>0</v>
      </c>
      <c r="CO24" s="77">
        <f t="shared" si="29"/>
        <v>0</v>
      </c>
      <c r="CP24" s="77">
        <f t="shared" si="30"/>
        <v>0</v>
      </c>
      <c r="CQ24" s="77">
        <f t="shared" si="31"/>
        <v>0</v>
      </c>
      <c r="CR24" s="77">
        <f t="shared" si="32"/>
        <v>0</v>
      </c>
      <c r="CS24" s="77">
        <f t="shared" si="33"/>
        <v>0</v>
      </c>
      <c r="CT24" s="78">
        <f t="shared" si="34"/>
        <v>0</v>
      </c>
      <c r="CU24" s="78">
        <f t="shared" si="0"/>
        <v>0</v>
      </c>
      <c r="CV24" s="78">
        <f t="shared" si="0"/>
        <v>0</v>
      </c>
      <c r="CW24" s="78">
        <f t="shared" si="0"/>
        <v>0</v>
      </c>
      <c r="CX24" s="78">
        <f t="shared" si="0"/>
        <v>0</v>
      </c>
    </row>
    <row r="25" spans="1:102" ht="14.25" thickBot="1">
      <c r="A25" s="24">
        <v>16</v>
      </c>
      <c r="B25" s="37"/>
      <c r="C25" s="16"/>
      <c r="D25" s="16"/>
      <c r="E25" s="16"/>
      <c r="F25" s="22"/>
      <c r="G25" s="103" t="e">
        <f t="shared" si="1"/>
        <v>#DIV/0!</v>
      </c>
      <c r="H25" s="17"/>
      <c r="I25" s="18"/>
      <c r="J25" s="18"/>
      <c r="K25" s="20"/>
      <c r="L25" s="86" t="e">
        <f t="shared" si="2"/>
        <v>#DIV/0!</v>
      </c>
      <c r="M25" s="11"/>
      <c r="N25" s="11"/>
      <c r="O25" s="11"/>
      <c r="P25" s="12"/>
      <c r="Q25" s="87" t="e">
        <f t="shared" si="3"/>
        <v>#DIV/0!</v>
      </c>
      <c r="R25" s="11"/>
      <c r="S25" s="11"/>
      <c r="T25" s="11"/>
      <c r="U25" s="12"/>
      <c r="V25" s="87" t="e">
        <f t="shared" si="4"/>
        <v>#DIV/0!</v>
      </c>
      <c r="W25" s="11"/>
      <c r="X25" s="11"/>
      <c r="Y25" s="11"/>
      <c r="Z25" s="12"/>
      <c r="AA25" s="87" t="e">
        <f t="shared" si="5"/>
        <v>#DIV/0!</v>
      </c>
      <c r="AB25" s="17"/>
      <c r="AC25" s="18"/>
      <c r="AD25" s="19"/>
      <c r="AE25" s="20"/>
      <c r="AF25" s="87" t="e">
        <f t="shared" si="6"/>
        <v>#DIV/0!</v>
      </c>
      <c r="AG25" s="17"/>
      <c r="AH25" s="14"/>
      <c r="AI25" s="20"/>
      <c r="AJ25" s="20"/>
      <c r="AK25" s="105" t="e">
        <f t="shared" si="7"/>
        <v>#DIV/0!</v>
      </c>
      <c r="AL25" s="15"/>
      <c r="AM25" s="15"/>
      <c r="AN25" s="16"/>
      <c r="AO25" s="22"/>
      <c r="AP25" s="88" t="e">
        <f t="shared" si="8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10"/>
        <v>#DIV/0!</v>
      </c>
      <c r="BA25" s="14"/>
      <c r="BB25" s="22"/>
      <c r="BC25" s="22"/>
      <c r="BD25" s="22"/>
      <c r="BE25" s="89" t="e">
        <f t="shared" si="11"/>
        <v>#DIV/0!</v>
      </c>
      <c r="BF25" s="15"/>
      <c r="BG25" s="16"/>
      <c r="BH25" s="16"/>
      <c r="BI25" s="22"/>
      <c r="BJ25" s="89" t="e">
        <f t="shared" si="12"/>
        <v>#DIV/0!</v>
      </c>
      <c r="BK25" s="15"/>
      <c r="BL25" s="16"/>
      <c r="BM25" s="16"/>
      <c r="BN25" s="22"/>
      <c r="BO25" s="88" t="e">
        <f t="shared" si="13"/>
        <v>#DIV/0!</v>
      </c>
      <c r="BP25" s="15"/>
      <c r="BQ25" s="16"/>
      <c r="BR25" s="16"/>
      <c r="BS25" s="22"/>
      <c r="BT25" s="88" t="e">
        <f t="shared" si="14"/>
        <v>#DIV/0!</v>
      </c>
      <c r="BU25" s="15"/>
      <c r="BV25" s="16"/>
      <c r="BW25" s="16"/>
      <c r="BX25" s="14"/>
      <c r="BY25" s="88" t="e">
        <f t="shared" si="15"/>
        <v>#DIV/0!</v>
      </c>
      <c r="BZ25" s="83">
        <f>COUNTIFS(C25:BY25,5,$C$9:$BY$9,"I четверть")</f>
        <v>0</v>
      </c>
      <c r="CA25" s="77">
        <f t="shared" si="16"/>
        <v>0</v>
      </c>
      <c r="CB25" s="77">
        <f t="shared" si="17"/>
        <v>0</v>
      </c>
      <c r="CC25" s="77">
        <f>COUNTIFS(C25:BY25,5,$C$9:$BY$9,"IV четверть")</f>
        <v>0</v>
      </c>
      <c r="CD25" s="77">
        <f t="shared" si="19"/>
        <v>0</v>
      </c>
      <c r="CE25" s="77">
        <f t="shared" si="35"/>
        <v>0</v>
      </c>
      <c r="CF25" s="77">
        <f t="shared" si="20"/>
        <v>0</v>
      </c>
      <c r="CG25" s="77">
        <f t="shared" si="21"/>
        <v>0</v>
      </c>
      <c r="CH25" s="77">
        <f t="shared" si="22"/>
        <v>0</v>
      </c>
      <c r="CI25" s="77">
        <f t="shared" si="23"/>
        <v>0</v>
      </c>
      <c r="CJ25" s="77">
        <f t="shared" si="24"/>
        <v>0</v>
      </c>
      <c r="CK25" s="77">
        <f t="shared" si="25"/>
        <v>0</v>
      </c>
      <c r="CL25" s="77">
        <f t="shared" si="26"/>
        <v>0</v>
      </c>
      <c r="CM25" s="77">
        <f t="shared" si="27"/>
        <v>0</v>
      </c>
      <c r="CN25" s="77">
        <f t="shared" si="28"/>
        <v>0</v>
      </c>
      <c r="CO25" s="77">
        <f>COUNTIFS(C25:BY25,2,$C$9:$BY$9,"I четверть")</f>
        <v>0</v>
      </c>
      <c r="CP25" s="77">
        <f t="shared" si="30"/>
        <v>0</v>
      </c>
      <c r="CQ25" s="77">
        <f t="shared" si="31"/>
        <v>0</v>
      </c>
      <c r="CR25" s="77">
        <f t="shared" si="32"/>
        <v>0</v>
      </c>
      <c r="CS25" s="77">
        <f t="shared" si="33"/>
        <v>0</v>
      </c>
      <c r="CT25" s="78">
        <f t="shared" si="34"/>
        <v>0</v>
      </c>
      <c r="CU25" s="78">
        <f t="shared" si="0"/>
        <v>0</v>
      </c>
      <c r="CV25" s="78">
        <f t="shared" si="0"/>
        <v>0</v>
      </c>
      <c r="CW25" s="78">
        <f t="shared" si="0"/>
        <v>0</v>
      </c>
      <c r="CX25" s="78">
        <f t="shared" si="0"/>
        <v>0</v>
      </c>
    </row>
    <row r="26" spans="1:102" ht="14.25" thickBot="1">
      <c r="A26" s="4">
        <v>17</v>
      </c>
      <c r="B26" s="37"/>
      <c r="C26" s="21"/>
      <c r="D26" s="21"/>
      <c r="E26" s="21"/>
      <c r="F26" s="21"/>
      <c r="G26" s="34"/>
      <c r="H26" s="18"/>
      <c r="I26" s="18"/>
      <c r="J26" s="18"/>
      <c r="K26" s="18"/>
      <c r="L26" s="25"/>
      <c r="M26" s="11"/>
      <c r="N26" s="11"/>
      <c r="O26" s="11"/>
      <c r="P26" s="11"/>
      <c r="Q26" s="26"/>
      <c r="R26" s="11"/>
      <c r="S26" s="11"/>
      <c r="T26" s="11"/>
      <c r="U26" s="11"/>
      <c r="V26" s="26"/>
      <c r="W26" s="11"/>
      <c r="X26" s="11"/>
      <c r="Y26" s="11"/>
      <c r="Z26" s="11"/>
      <c r="AA26" s="82"/>
      <c r="AB26" s="17"/>
      <c r="AC26" s="18"/>
      <c r="AD26" s="19"/>
      <c r="AE26" s="20"/>
      <c r="AF26" s="81"/>
      <c r="AG26" s="18"/>
      <c r="AH26" s="14"/>
      <c r="AI26" s="20"/>
      <c r="AJ26" s="18"/>
      <c r="AK26" s="84"/>
      <c r="AL26" s="15"/>
      <c r="AM26" s="15"/>
      <c r="AN26" s="16"/>
      <c r="AO26" s="16"/>
      <c r="AP26" s="85"/>
      <c r="AQ26" s="22"/>
      <c r="AR26" s="22"/>
      <c r="AS26" s="22"/>
      <c r="AT26" s="22"/>
      <c r="AU26" s="85"/>
      <c r="AV26" s="22"/>
      <c r="AW26" s="22"/>
      <c r="AX26" s="22"/>
      <c r="AY26" s="22"/>
      <c r="AZ26" s="85"/>
      <c r="BA26" s="22"/>
      <c r="BB26" s="22"/>
      <c r="BC26" s="22"/>
      <c r="BD26" s="22"/>
      <c r="BE26" s="65"/>
      <c r="BF26" s="16"/>
      <c r="BG26" s="16"/>
      <c r="BH26" s="16"/>
      <c r="BI26" s="16"/>
      <c r="BJ26" s="65"/>
      <c r="BK26" s="16"/>
      <c r="BL26" s="16"/>
      <c r="BM26" s="16"/>
      <c r="BN26" s="16"/>
      <c r="BO26" s="65"/>
      <c r="BP26" s="16"/>
      <c r="BQ26" s="16"/>
      <c r="BR26" s="16"/>
      <c r="BS26" s="16"/>
      <c r="BT26" s="65"/>
      <c r="BU26" s="16"/>
      <c r="BV26" s="16"/>
      <c r="BW26" s="16"/>
      <c r="BX26" s="14"/>
      <c r="BY26" s="85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ht="14.25" thickBot="1">
      <c r="A27" s="5">
        <v>18</v>
      </c>
      <c r="B27" s="37"/>
      <c r="C27" s="21"/>
      <c r="D27" s="21"/>
      <c r="E27" s="21"/>
      <c r="F27" s="21"/>
      <c r="G27" s="18"/>
      <c r="H27" s="18"/>
      <c r="I27" s="18"/>
      <c r="J27" s="18"/>
      <c r="K27" s="18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7"/>
      <c r="AB27" s="17"/>
      <c r="AC27" s="18"/>
      <c r="AD27" s="19"/>
      <c r="AE27" s="20"/>
      <c r="AF27" s="20"/>
      <c r="AG27" s="18"/>
      <c r="AH27" s="14"/>
      <c r="AI27" s="20"/>
      <c r="AJ27" s="18"/>
      <c r="AK27" s="15"/>
      <c r="AL27" s="15"/>
      <c r="AM27" s="15"/>
      <c r="AN27" s="16"/>
      <c r="AO27" s="16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4"/>
      <c r="BY27" s="22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ht="14.25" thickBot="1">
      <c r="A28" s="4">
        <v>19</v>
      </c>
      <c r="B28" s="37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20"/>
      <c r="AF28" s="20"/>
      <c r="AG28" s="18"/>
      <c r="AH28" s="14"/>
      <c r="AI28" s="20"/>
      <c r="AJ28" s="18"/>
      <c r="AK28" s="15"/>
      <c r="AL28" s="15"/>
      <c r="AM28" s="15"/>
      <c r="AN28" s="16"/>
      <c r="AO28" s="1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4"/>
      <c r="BY28" s="22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69"/>
      <c r="BY29" s="71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98"/>
      <c r="CU29" s="98"/>
      <c r="CV29" s="98"/>
      <c r="CW29" s="98"/>
      <c r="CX29" s="99"/>
    </row>
    <row r="30" spans="1:102" ht="13.5" thickBot="1">
      <c r="A30" s="184" t="s">
        <v>61</v>
      </c>
      <c r="B30" s="185"/>
      <c r="C30" s="74">
        <f>COUNTIF(C10:C25,5)</f>
        <v>0</v>
      </c>
      <c r="D30" s="74">
        <f t="shared" ref="D30:G30" si="37">COUNTIF(D10:D25,5)</f>
        <v>0</v>
      </c>
      <c r="E30" s="74">
        <f t="shared" si="37"/>
        <v>0</v>
      </c>
      <c r="F30" s="74">
        <f t="shared" si="37"/>
        <v>0</v>
      </c>
      <c r="G30" s="74">
        <f t="shared" si="37"/>
        <v>0</v>
      </c>
      <c r="H30" s="75">
        <f>COUNTIF(H10:H25,5)</f>
        <v>0</v>
      </c>
      <c r="I30" s="75">
        <f t="shared" ref="I30:BT30" si="38">COUNTIF(I10:I25,5)</f>
        <v>0</v>
      </c>
      <c r="J30" s="75">
        <f t="shared" si="38"/>
        <v>0</v>
      </c>
      <c r="K30" s="75">
        <f t="shared" si="38"/>
        <v>0</v>
      </c>
      <c r="L30" s="75">
        <f t="shared" si="38"/>
        <v>0</v>
      </c>
      <c r="M30" s="75">
        <f t="shared" si="38"/>
        <v>0</v>
      </c>
      <c r="N30" s="75">
        <f t="shared" si="38"/>
        <v>0</v>
      </c>
      <c r="O30" s="75">
        <f t="shared" si="38"/>
        <v>0</v>
      </c>
      <c r="P30" s="75">
        <f t="shared" si="38"/>
        <v>0</v>
      </c>
      <c r="Q30" s="75">
        <f t="shared" si="38"/>
        <v>0</v>
      </c>
      <c r="R30" s="75">
        <f t="shared" si="38"/>
        <v>0</v>
      </c>
      <c r="S30" s="75">
        <f t="shared" si="38"/>
        <v>0</v>
      </c>
      <c r="T30" s="75">
        <f t="shared" si="38"/>
        <v>0</v>
      </c>
      <c r="U30" s="75">
        <f t="shared" si="38"/>
        <v>0</v>
      </c>
      <c r="V30" s="75">
        <f t="shared" si="38"/>
        <v>0</v>
      </c>
      <c r="W30" s="75">
        <f t="shared" si="38"/>
        <v>0</v>
      </c>
      <c r="X30" s="75">
        <f t="shared" si="38"/>
        <v>0</v>
      </c>
      <c r="Y30" s="75">
        <f t="shared" si="38"/>
        <v>0</v>
      </c>
      <c r="Z30" s="75">
        <f t="shared" si="38"/>
        <v>0</v>
      </c>
      <c r="AA30" s="75">
        <f t="shared" si="38"/>
        <v>0</v>
      </c>
      <c r="AB30" s="75">
        <f t="shared" si="38"/>
        <v>0</v>
      </c>
      <c r="AC30" s="75">
        <f t="shared" si="38"/>
        <v>0</v>
      </c>
      <c r="AD30" s="75">
        <f t="shared" si="38"/>
        <v>0</v>
      </c>
      <c r="AE30" s="75">
        <f t="shared" si="38"/>
        <v>0</v>
      </c>
      <c r="AF30" s="75">
        <f t="shared" si="38"/>
        <v>0</v>
      </c>
      <c r="AG30" s="75">
        <f t="shared" si="38"/>
        <v>0</v>
      </c>
      <c r="AH30" s="75">
        <f t="shared" si="38"/>
        <v>0</v>
      </c>
      <c r="AI30" s="75">
        <f t="shared" si="38"/>
        <v>0</v>
      </c>
      <c r="AJ30" s="75">
        <f t="shared" si="38"/>
        <v>0</v>
      </c>
      <c r="AK30" s="75">
        <f t="shared" si="38"/>
        <v>0</v>
      </c>
      <c r="AL30" s="75">
        <f t="shared" si="38"/>
        <v>0</v>
      </c>
      <c r="AM30" s="75">
        <f t="shared" si="38"/>
        <v>0</v>
      </c>
      <c r="AN30" s="75">
        <f t="shared" si="38"/>
        <v>0</v>
      </c>
      <c r="AO30" s="75">
        <f t="shared" si="38"/>
        <v>0</v>
      </c>
      <c r="AP30" s="75">
        <f t="shared" si="38"/>
        <v>0</v>
      </c>
      <c r="AQ30" s="75">
        <f t="shared" si="38"/>
        <v>0</v>
      </c>
      <c r="AR30" s="75">
        <f t="shared" si="38"/>
        <v>0</v>
      </c>
      <c r="AS30" s="75">
        <f t="shared" si="38"/>
        <v>0</v>
      </c>
      <c r="AT30" s="75">
        <f t="shared" si="38"/>
        <v>0</v>
      </c>
      <c r="AU30" s="75">
        <f t="shared" si="38"/>
        <v>0</v>
      </c>
      <c r="AV30" s="75">
        <f t="shared" si="38"/>
        <v>0</v>
      </c>
      <c r="AW30" s="75">
        <f t="shared" si="38"/>
        <v>0</v>
      </c>
      <c r="AX30" s="75">
        <f t="shared" si="38"/>
        <v>0</v>
      </c>
      <c r="AY30" s="75">
        <f t="shared" si="38"/>
        <v>0</v>
      </c>
      <c r="AZ30" s="75">
        <f t="shared" si="38"/>
        <v>0</v>
      </c>
      <c r="BA30" s="75">
        <f t="shared" si="38"/>
        <v>0</v>
      </c>
      <c r="BB30" s="75">
        <f t="shared" si="38"/>
        <v>0</v>
      </c>
      <c r="BC30" s="75">
        <f t="shared" si="38"/>
        <v>0</v>
      </c>
      <c r="BD30" s="75">
        <f t="shared" si="38"/>
        <v>0</v>
      </c>
      <c r="BE30" s="75">
        <f t="shared" si="38"/>
        <v>0</v>
      </c>
      <c r="BF30" s="75">
        <f t="shared" si="38"/>
        <v>0</v>
      </c>
      <c r="BG30" s="75">
        <f t="shared" si="38"/>
        <v>0</v>
      </c>
      <c r="BH30" s="75">
        <f t="shared" si="38"/>
        <v>0</v>
      </c>
      <c r="BI30" s="75">
        <f t="shared" si="38"/>
        <v>0</v>
      </c>
      <c r="BJ30" s="75">
        <f t="shared" si="38"/>
        <v>0</v>
      </c>
      <c r="BK30" s="75">
        <f t="shared" si="38"/>
        <v>0</v>
      </c>
      <c r="BL30" s="75">
        <f t="shared" si="38"/>
        <v>0</v>
      </c>
      <c r="BM30" s="75">
        <f t="shared" si="38"/>
        <v>0</v>
      </c>
      <c r="BN30" s="75">
        <f t="shared" si="38"/>
        <v>0</v>
      </c>
      <c r="BO30" s="75">
        <f t="shared" si="38"/>
        <v>0</v>
      </c>
      <c r="BP30" s="75">
        <f t="shared" si="38"/>
        <v>0</v>
      </c>
      <c r="BQ30" s="75">
        <f t="shared" si="38"/>
        <v>0</v>
      </c>
      <c r="BR30" s="75">
        <f t="shared" si="38"/>
        <v>0</v>
      </c>
      <c r="BS30" s="75">
        <f t="shared" si="38"/>
        <v>0</v>
      </c>
      <c r="BT30" s="75">
        <f t="shared" si="38"/>
        <v>0</v>
      </c>
      <c r="BU30" s="75">
        <f t="shared" ref="BU30:BY30" si="39">COUNTIF(BU10:BU25,5)</f>
        <v>0</v>
      </c>
      <c r="BV30" s="75">
        <f t="shared" si="39"/>
        <v>0</v>
      </c>
      <c r="BW30" s="75">
        <f t="shared" si="39"/>
        <v>0</v>
      </c>
      <c r="BX30" s="75">
        <f t="shared" si="39"/>
        <v>0</v>
      </c>
      <c r="BY30" s="75">
        <f t="shared" si="39"/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186" t="s">
        <v>57</v>
      </c>
      <c r="CU30" s="187"/>
      <c r="CV30" s="187"/>
      <c r="CW30" s="187"/>
      <c r="CX30" s="188"/>
    </row>
    <row r="31" spans="1:102" ht="13.5" thickBot="1">
      <c r="A31" s="189" t="s">
        <v>6</v>
      </c>
      <c r="B31" s="190"/>
      <c r="C31" s="74">
        <f>COUNTIF(C10:C25,4)</f>
        <v>0</v>
      </c>
      <c r="D31" s="74">
        <f t="shared" ref="D31:G31" si="40">COUNTIF(D11:D26,4)</f>
        <v>0</v>
      </c>
      <c r="E31" s="74">
        <f t="shared" si="40"/>
        <v>0</v>
      </c>
      <c r="F31" s="74">
        <f t="shared" si="40"/>
        <v>0</v>
      </c>
      <c r="G31" s="74">
        <f t="shared" si="40"/>
        <v>0</v>
      </c>
      <c r="H31" s="75">
        <f>COUNTIF(H10:H25,4)</f>
        <v>0</v>
      </c>
      <c r="I31" s="75">
        <f t="shared" ref="I31:BT31" si="41">COUNTIF(I10:I25,4)</f>
        <v>0</v>
      </c>
      <c r="J31" s="75">
        <f t="shared" si="41"/>
        <v>0</v>
      </c>
      <c r="K31" s="75">
        <f t="shared" si="41"/>
        <v>0</v>
      </c>
      <c r="L31" s="75">
        <f t="shared" si="41"/>
        <v>0</v>
      </c>
      <c r="M31" s="75">
        <f t="shared" si="41"/>
        <v>0</v>
      </c>
      <c r="N31" s="75">
        <f t="shared" si="41"/>
        <v>0</v>
      </c>
      <c r="O31" s="75">
        <f t="shared" si="41"/>
        <v>0</v>
      </c>
      <c r="P31" s="75">
        <f t="shared" si="41"/>
        <v>0</v>
      </c>
      <c r="Q31" s="75">
        <f t="shared" si="41"/>
        <v>0</v>
      </c>
      <c r="R31" s="75">
        <f t="shared" si="41"/>
        <v>0</v>
      </c>
      <c r="S31" s="75">
        <f t="shared" si="41"/>
        <v>0</v>
      </c>
      <c r="T31" s="75">
        <f t="shared" si="41"/>
        <v>0</v>
      </c>
      <c r="U31" s="75">
        <f t="shared" si="41"/>
        <v>0</v>
      </c>
      <c r="V31" s="75">
        <f t="shared" si="41"/>
        <v>0</v>
      </c>
      <c r="W31" s="75">
        <f t="shared" si="41"/>
        <v>0</v>
      </c>
      <c r="X31" s="75">
        <f t="shared" si="41"/>
        <v>0</v>
      </c>
      <c r="Y31" s="75">
        <f t="shared" si="41"/>
        <v>0</v>
      </c>
      <c r="Z31" s="75">
        <f t="shared" si="41"/>
        <v>0</v>
      </c>
      <c r="AA31" s="75">
        <f t="shared" si="41"/>
        <v>0</v>
      </c>
      <c r="AB31" s="75">
        <f t="shared" si="41"/>
        <v>0</v>
      </c>
      <c r="AC31" s="75">
        <f t="shared" si="41"/>
        <v>0</v>
      </c>
      <c r="AD31" s="75">
        <f t="shared" si="41"/>
        <v>0</v>
      </c>
      <c r="AE31" s="75">
        <f t="shared" si="41"/>
        <v>0</v>
      </c>
      <c r="AF31" s="75">
        <f t="shared" si="41"/>
        <v>0</v>
      </c>
      <c r="AG31" s="75">
        <f t="shared" si="41"/>
        <v>0</v>
      </c>
      <c r="AH31" s="75">
        <f t="shared" si="41"/>
        <v>0</v>
      </c>
      <c r="AI31" s="75">
        <f t="shared" si="41"/>
        <v>0</v>
      </c>
      <c r="AJ31" s="75">
        <f t="shared" si="41"/>
        <v>0</v>
      </c>
      <c r="AK31" s="75">
        <f t="shared" si="41"/>
        <v>0</v>
      </c>
      <c r="AL31" s="75">
        <f t="shared" si="41"/>
        <v>0</v>
      </c>
      <c r="AM31" s="75">
        <f t="shared" si="41"/>
        <v>0</v>
      </c>
      <c r="AN31" s="75">
        <f t="shared" si="41"/>
        <v>0</v>
      </c>
      <c r="AO31" s="75">
        <f t="shared" si="41"/>
        <v>0</v>
      </c>
      <c r="AP31" s="75">
        <f t="shared" si="41"/>
        <v>0</v>
      </c>
      <c r="AQ31" s="75">
        <f t="shared" si="41"/>
        <v>0</v>
      </c>
      <c r="AR31" s="75">
        <f t="shared" si="41"/>
        <v>0</v>
      </c>
      <c r="AS31" s="75">
        <f t="shared" si="41"/>
        <v>0</v>
      </c>
      <c r="AT31" s="75">
        <f t="shared" si="41"/>
        <v>0</v>
      </c>
      <c r="AU31" s="75">
        <f t="shared" si="41"/>
        <v>0</v>
      </c>
      <c r="AV31" s="75">
        <f t="shared" si="41"/>
        <v>0</v>
      </c>
      <c r="AW31" s="75">
        <f t="shared" si="41"/>
        <v>0</v>
      </c>
      <c r="AX31" s="75">
        <f t="shared" si="41"/>
        <v>0</v>
      </c>
      <c r="AY31" s="75">
        <f t="shared" si="41"/>
        <v>0</v>
      </c>
      <c r="AZ31" s="75">
        <f t="shared" si="41"/>
        <v>0</v>
      </c>
      <c r="BA31" s="75">
        <f t="shared" si="41"/>
        <v>0</v>
      </c>
      <c r="BB31" s="75">
        <f t="shared" si="41"/>
        <v>0</v>
      </c>
      <c r="BC31" s="75">
        <f t="shared" si="41"/>
        <v>0</v>
      </c>
      <c r="BD31" s="75">
        <f t="shared" si="41"/>
        <v>0</v>
      </c>
      <c r="BE31" s="75">
        <f t="shared" si="41"/>
        <v>0</v>
      </c>
      <c r="BF31" s="75">
        <f t="shared" si="41"/>
        <v>0</v>
      </c>
      <c r="BG31" s="75">
        <f t="shared" si="41"/>
        <v>0</v>
      </c>
      <c r="BH31" s="75">
        <f t="shared" si="41"/>
        <v>0</v>
      </c>
      <c r="BI31" s="75">
        <f t="shared" si="41"/>
        <v>0</v>
      </c>
      <c r="BJ31" s="75">
        <f t="shared" si="41"/>
        <v>0</v>
      </c>
      <c r="BK31" s="75">
        <f t="shared" si="41"/>
        <v>0</v>
      </c>
      <c r="BL31" s="75">
        <f t="shared" si="41"/>
        <v>0</v>
      </c>
      <c r="BM31" s="75">
        <f t="shared" si="41"/>
        <v>0</v>
      </c>
      <c r="BN31" s="75">
        <f t="shared" si="41"/>
        <v>0</v>
      </c>
      <c r="BO31" s="75">
        <f t="shared" si="41"/>
        <v>0</v>
      </c>
      <c r="BP31" s="75">
        <f t="shared" si="41"/>
        <v>0</v>
      </c>
      <c r="BQ31" s="75">
        <f t="shared" si="41"/>
        <v>0</v>
      </c>
      <c r="BR31" s="75">
        <f t="shared" si="41"/>
        <v>0</v>
      </c>
      <c r="BS31" s="75">
        <f t="shared" si="41"/>
        <v>0</v>
      </c>
      <c r="BT31" s="75">
        <f t="shared" si="41"/>
        <v>0</v>
      </c>
      <c r="BU31" s="75">
        <f t="shared" ref="BU31:BY31" si="42">COUNTIF(BU10:BU25,4)</f>
        <v>0</v>
      </c>
      <c r="BV31" s="75">
        <f t="shared" si="42"/>
        <v>0</v>
      </c>
      <c r="BW31" s="75">
        <f t="shared" si="42"/>
        <v>0</v>
      </c>
      <c r="BX31" s="75">
        <f t="shared" si="42"/>
        <v>0</v>
      </c>
      <c r="BY31" s="75">
        <f t="shared" si="42"/>
        <v>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96">
        <f>AVERAGE(CT10:CT25)</f>
        <v>0</v>
      </c>
      <c r="CU31" s="96">
        <f t="shared" ref="CU31:CW31" si="43">AVERAGE(CU10:CU25)</f>
        <v>0</v>
      </c>
      <c r="CV31" s="96">
        <f t="shared" si="43"/>
        <v>0</v>
      </c>
      <c r="CW31" s="96">
        <f t="shared" si="43"/>
        <v>0</v>
      </c>
      <c r="CX31" s="97">
        <f>AVERAGE(CX10:CX25)</f>
        <v>0</v>
      </c>
    </row>
    <row r="32" spans="1:102" ht="13.5" thickBot="1">
      <c r="A32" s="191" t="s">
        <v>7</v>
      </c>
      <c r="B32" s="192"/>
      <c r="C32" s="74">
        <f>COUNTIF(C10:C25,3)</f>
        <v>0</v>
      </c>
      <c r="D32" s="74">
        <f t="shared" ref="D32:G32" si="44">COUNTIF(D12:D27,3)</f>
        <v>0</v>
      </c>
      <c r="E32" s="74">
        <f t="shared" si="44"/>
        <v>0</v>
      </c>
      <c r="F32" s="74">
        <f t="shared" si="44"/>
        <v>0</v>
      </c>
      <c r="G32" s="74">
        <f t="shared" si="44"/>
        <v>0</v>
      </c>
      <c r="H32" s="75">
        <f>COUNTIF(H10:H25,3)</f>
        <v>0</v>
      </c>
      <c r="I32" s="75">
        <f t="shared" ref="I32:BT32" si="45">COUNTIF(I10:I25,3)</f>
        <v>0</v>
      </c>
      <c r="J32" s="75">
        <f t="shared" si="45"/>
        <v>0</v>
      </c>
      <c r="K32" s="75">
        <f t="shared" si="45"/>
        <v>0</v>
      </c>
      <c r="L32" s="75">
        <f t="shared" si="45"/>
        <v>0</v>
      </c>
      <c r="M32" s="75">
        <f t="shared" si="45"/>
        <v>0</v>
      </c>
      <c r="N32" s="75">
        <f t="shared" si="45"/>
        <v>0</v>
      </c>
      <c r="O32" s="75">
        <f t="shared" si="45"/>
        <v>0</v>
      </c>
      <c r="P32" s="75">
        <f t="shared" si="45"/>
        <v>0</v>
      </c>
      <c r="Q32" s="75">
        <f t="shared" si="45"/>
        <v>0</v>
      </c>
      <c r="R32" s="75">
        <f t="shared" si="45"/>
        <v>0</v>
      </c>
      <c r="S32" s="75">
        <f t="shared" si="45"/>
        <v>0</v>
      </c>
      <c r="T32" s="75">
        <f t="shared" si="45"/>
        <v>0</v>
      </c>
      <c r="U32" s="75">
        <f t="shared" si="45"/>
        <v>0</v>
      </c>
      <c r="V32" s="75">
        <f t="shared" si="45"/>
        <v>0</v>
      </c>
      <c r="W32" s="75">
        <f t="shared" si="45"/>
        <v>0</v>
      </c>
      <c r="X32" s="75">
        <f t="shared" si="45"/>
        <v>0</v>
      </c>
      <c r="Y32" s="75">
        <f t="shared" si="45"/>
        <v>0</v>
      </c>
      <c r="Z32" s="75">
        <f t="shared" si="45"/>
        <v>0</v>
      </c>
      <c r="AA32" s="75">
        <f t="shared" si="45"/>
        <v>0</v>
      </c>
      <c r="AB32" s="75">
        <f t="shared" si="45"/>
        <v>0</v>
      </c>
      <c r="AC32" s="75">
        <f t="shared" si="45"/>
        <v>0</v>
      </c>
      <c r="AD32" s="75">
        <f t="shared" si="45"/>
        <v>0</v>
      </c>
      <c r="AE32" s="75">
        <f t="shared" si="45"/>
        <v>0</v>
      </c>
      <c r="AF32" s="75">
        <f t="shared" si="45"/>
        <v>0</v>
      </c>
      <c r="AG32" s="75">
        <f t="shared" si="45"/>
        <v>0</v>
      </c>
      <c r="AH32" s="75">
        <f t="shared" si="45"/>
        <v>0</v>
      </c>
      <c r="AI32" s="75">
        <f t="shared" si="45"/>
        <v>0</v>
      </c>
      <c r="AJ32" s="75">
        <f t="shared" si="45"/>
        <v>0</v>
      </c>
      <c r="AK32" s="75">
        <f t="shared" si="45"/>
        <v>0</v>
      </c>
      <c r="AL32" s="75">
        <f t="shared" si="45"/>
        <v>0</v>
      </c>
      <c r="AM32" s="75">
        <f t="shared" si="45"/>
        <v>0</v>
      </c>
      <c r="AN32" s="75">
        <f t="shared" si="45"/>
        <v>0</v>
      </c>
      <c r="AO32" s="75">
        <f t="shared" si="45"/>
        <v>0</v>
      </c>
      <c r="AP32" s="75">
        <f t="shared" si="45"/>
        <v>0</v>
      </c>
      <c r="AQ32" s="75">
        <f t="shared" si="45"/>
        <v>0</v>
      </c>
      <c r="AR32" s="75">
        <f t="shared" si="45"/>
        <v>0</v>
      </c>
      <c r="AS32" s="75">
        <f t="shared" si="45"/>
        <v>0</v>
      </c>
      <c r="AT32" s="75">
        <f t="shared" si="45"/>
        <v>0</v>
      </c>
      <c r="AU32" s="75">
        <f t="shared" si="45"/>
        <v>0</v>
      </c>
      <c r="AV32" s="75">
        <f t="shared" si="45"/>
        <v>0</v>
      </c>
      <c r="AW32" s="75">
        <f t="shared" si="45"/>
        <v>0</v>
      </c>
      <c r="AX32" s="75">
        <f t="shared" si="45"/>
        <v>0</v>
      </c>
      <c r="AY32" s="75">
        <f t="shared" si="45"/>
        <v>0</v>
      </c>
      <c r="AZ32" s="75">
        <f t="shared" si="45"/>
        <v>0</v>
      </c>
      <c r="BA32" s="75">
        <f t="shared" si="45"/>
        <v>0</v>
      </c>
      <c r="BB32" s="75">
        <f t="shared" si="45"/>
        <v>0</v>
      </c>
      <c r="BC32" s="75">
        <f t="shared" si="45"/>
        <v>0</v>
      </c>
      <c r="BD32" s="75">
        <f t="shared" si="45"/>
        <v>0</v>
      </c>
      <c r="BE32" s="75">
        <f t="shared" si="45"/>
        <v>0</v>
      </c>
      <c r="BF32" s="75">
        <f t="shared" si="45"/>
        <v>0</v>
      </c>
      <c r="BG32" s="75">
        <f t="shared" si="45"/>
        <v>0</v>
      </c>
      <c r="BH32" s="75">
        <f t="shared" si="45"/>
        <v>0</v>
      </c>
      <c r="BI32" s="75">
        <f t="shared" si="45"/>
        <v>0</v>
      </c>
      <c r="BJ32" s="75">
        <f t="shared" si="45"/>
        <v>0</v>
      </c>
      <c r="BK32" s="75">
        <f t="shared" si="45"/>
        <v>0</v>
      </c>
      <c r="BL32" s="75">
        <f t="shared" si="45"/>
        <v>0</v>
      </c>
      <c r="BM32" s="75">
        <f t="shared" si="45"/>
        <v>0</v>
      </c>
      <c r="BN32" s="75">
        <f t="shared" si="45"/>
        <v>0</v>
      </c>
      <c r="BO32" s="75">
        <f t="shared" si="45"/>
        <v>0</v>
      </c>
      <c r="BP32" s="75">
        <f t="shared" si="45"/>
        <v>0</v>
      </c>
      <c r="BQ32" s="75">
        <f t="shared" si="45"/>
        <v>0</v>
      </c>
      <c r="BR32" s="75">
        <f t="shared" si="45"/>
        <v>0</v>
      </c>
      <c r="BS32" s="75">
        <f t="shared" si="45"/>
        <v>0</v>
      </c>
      <c r="BT32" s="75">
        <f t="shared" si="45"/>
        <v>0</v>
      </c>
      <c r="BU32" s="75">
        <f t="shared" ref="BU32:BY32" si="46">COUNTIF(BU10:BU25,3)</f>
        <v>0</v>
      </c>
      <c r="BV32" s="75">
        <f t="shared" si="46"/>
        <v>0</v>
      </c>
      <c r="BW32" s="75">
        <f t="shared" si="46"/>
        <v>0</v>
      </c>
      <c r="BX32" s="75">
        <f t="shared" si="46"/>
        <v>0</v>
      </c>
      <c r="BY32" s="75">
        <f t="shared" si="46"/>
        <v>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23"/>
      <c r="CU32" s="23"/>
      <c r="CV32" s="23"/>
      <c r="CW32" s="23"/>
      <c r="CX32" s="23"/>
    </row>
    <row r="33" spans="1:102" ht="13.5" thickBot="1">
      <c r="A33" s="179" t="s">
        <v>8</v>
      </c>
      <c r="B33" s="180"/>
      <c r="C33" s="74">
        <f>COUNTIF(C10:C25,2)</f>
        <v>0</v>
      </c>
      <c r="D33" s="74">
        <f t="shared" ref="D33:G33" si="47">COUNTIF(D13:D28,2)</f>
        <v>0</v>
      </c>
      <c r="E33" s="74">
        <f t="shared" si="47"/>
        <v>0</v>
      </c>
      <c r="F33" s="74">
        <f t="shared" si="47"/>
        <v>0</v>
      </c>
      <c r="G33" s="74">
        <f t="shared" si="47"/>
        <v>0</v>
      </c>
      <c r="H33" s="75">
        <f>COUNTIF(H10:H25,2)</f>
        <v>0</v>
      </c>
      <c r="I33" s="75">
        <f t="shared" ref="I33:BT33" si="48">COUNTIF(I10:I25,2)</f>
        <v>0</v>
      </c>
      <c r="J33" s="75">
        <f t="shared" si="48"/>
        <v>0</v>
      </c>
      <c r="K33" s="75">
        <f t="shared" si="48"/>
        <v>0</v>
      </c>
      <c r="L33" s="75">
        <f t="shared" si="48"/>
        <v>0</v>
      </c>
      <c r="M33" s="75">
        <f t="shared" si="48"/>
        <v>0</v>
      </c>
      <c r="N33" s="75">
        <f t="shared" si="48"/>
        <v>0</v>
      </c>
      <c r="O33" s="75">
        <f t="shared" si="48"/>
        <v>0</v>
      </c>
      <c r="P33" s="75">
        <f t="shared" si="48"/>
        <v>0</v>
      </c>
      <c r="Q33" s="75">
        <f t="shared" si="48"/>
        <v>0</v>
      </c>
      <c r="R33" s="75">
        <f t="shared" si="48"/>
        <v>0</v>
      </c>
      <c r="S33" s="75">
        <f t="shared" si="48"/>
        <v>0</v>
      </c>
      <c r="T33" s="75">
        <f t="shared" si="48"/>
        <v>0</v>
      </c>
      <c r="U33" s="75">
        <f t="shared" si="48"/>
        <v>0</v>
      </c>
      <c r="V33" s="75">
        <f t="shared" si="48"/>
        <v>0</v>
      </c>
      <c r="W33" s="75">
        <f t="shared" si="48"/>
        <v>0</v>
      </c>
      <c r="X33" s="75">
        <f t="shared" si="48"/>
        <v>0</v>
      </c>
      <c r="Y33" s="75">
        <f t="shared" si="48"/>
        <v>0</v>
      </c>
      <c r="Z33" s="75">
        <f t="shared" si="48"/>
        <v>0</v>
      </c>
      <c r="AA33" s="75">
        <f t="shared" si="48"/>
        <v>0</v>
      </c>
      <c r="AB33" s="75">
        <f t="shared" si="48"/>
        <v>0</v>
      </c>
      <c r="AC33" s="75">
        <f t="shared" si="48"/>
        <v>0</v>
      </c>
      <c r="AD33" s="75">
        <f t="shared" si="48"/>
        <v>0</v>
      </c>
      <c r="AE33" s="75">
        <f t="shared" si="48"/>
        <v>0</v>
      </c>
      <c r="AF33" s="75">
        <f t="shared" si="48"/>
        <v>0</v>
      </c>
      <c r="AG33" s="75">
        <f t="shared" si="48"/>
        <v>0</v>
      </c>
      <c r="AH33" s="75">
        <f t="shared" si="48"/>
        <v>0</v>
      </c>
      <c r="AI33" s="75">
        <f t="shared" si="48"/>
        <v>0</v>
      </c>
      <c r="AJ33" s="75">
        <f t="shared" si="48"/>
        <v>0</v>
      </c>
      <c r="AK33" s="75">
        <f t="shared" si="48"/>
        <v>0</v>
      </c>
      <c r="AL33" s="75">
        <f t="shared" si="48"/>
        <v>0</v>
      </c>
      <c r="AM33" s="75">
        <f t="shared" si="48"/>
        <v>0</v>
      </c>
      <c r="AN33" s="75">
        <f t="shared" si="48"/>
        <v>0</v>
      </c>
      <c r="AO33" s="75">
        <f t="shared" si="48"/>
        <v>0</v>
      </c>
      <c r="AP33" s="75">
        <f t="shared" si="48"/>
        <v>0</v>
      </c>
      <c r="AQ33" s="75">
        <f t="shared" si="48"/>
        <v>0</v>
      </c>
      <c r="AR33" s="75">
        <f t="shared" si="48"/>
        <v>0</v>
      </c>
      <c r="AS33" s="75">
        <f t="shared" si="48"/>
        <v>0</v>
      </c>
      <c r="AT33" s="75">
        <f t="shared" si="48"/>
        <v>0</v>
      </c>
      <c r="AU33" s="75">
        <f t="shared" si="48"/>
        <v>0</v>
      </c>
      <c r="AV33" s="75">
        <f t="shared" si="48"/>
        <v>0</v>
      </c>
      <c r="AW33" s="75">
        <f t="shared" si="48"/>
        <v>0</v>
      </c>
      <c r="AX33" s="75">
        <f t="shared" si="48"/>
        <v>0</v>
      </c>
      <c r="AY33" s="75">
        <f t="shared" si="48"/>
        <v>0</v>
      </c>
      <c r="AZ33" s="75">
        <f t="shared" si="48"/>
        <v>0</v>
      </c>
      <c r="BA33" s="75">
        <f t="shared" si="48"/>
        <v>0</v>
      </c>
      <c r="BB33" s="75">
        <f t="shared" si="48"/>
        <v>0</v>
      </c>
      <c r="BC33" s="75">
        <f t="shared" si="48"/>
        <v>0</v>
      </c>
      <c r="BD33" s="75">
        <f t="shared" si="48"/>
        <v>0</v>
      </c>
      <c r="BE33" s="75">
        <f t="shared" si="48"/>
        <v>0</v>
      </c>
      <c r="BF33" s="75">
        <f t="shared" si="48"/>
        <v>0</v>
      </c>
      <c r="BG33" s="75">
        <f t="shared" si="48"/>
        <v>0</v>
      </c>
      <c r="BH33" s="75">
        <f t="shared" si="48"/>
        <v>0</v>
      </c>
      <c r="BI33" s="75">
        <f t="shared" si="48"/>
        <v>0</v>
      </c>
      <c r="BJ33" s="75">
        <f t="shared" si="48"/>
        <v>0</v>
      </c>
      <c r="BK33" s="75">
        <f t="shared" si="48"/>
        <v>0</v>
      </c>
      <c r="BL33" s="75">
        <f t="shared" si="48"/>
        <v>0</v>
      </c>
      <c r="BM33" s="75">
        <f t="shared" si="48"/>
        <v>0</v>
      </c>
      <c r="BN33" s="75">
        <f t="shared" si="48"/>
        <v>0</v>
      </c>
      <c r="BO33" s="75">
        <f t="shared" si="48"/>
        <v>0</v>
      </c>
      <c r="BP33" s="75">
        <f t="shared" si="48"/>
        <v>0</v>
      </c>
      <c r="BQ33" s="75">
        <f t="shared" si="48"/>
        <v>0</v>
      </c>
      <c r="BR33" s="75">
        <f t="shared" si="48"/>
        <v>0</v>
      </c>
      <c r="BS33" s="75">
        <f t="shared" si="48"/>
        <v>0</v>
      </c>
      <c r="BT33" s="75">
        <f t="shared" si="48"/>
        <v>0</v>
      </c>
      <c r="BU33" s="75">
        <f t="shared" ref="BU33:BY33" si="49">COUNTIF(BU10:BU25,2)</f>
        <v>0</v>
      </c>
      <c r="BV33" s="75">
        <f t="shared" si="49"/>
        <v>0</v>
      </c>
      <c r="BW33" s="75">
        <f t="shared" si="49"/>
        <v>0</v>
      </c>
      <c r="BX33" s="75">
        <f t="shared" si="49"/>
        <v>0</v>
      </c>
      <c r="BY33" s="75">
        <f t="shared" si="49"/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23"/>
      <c r="CU33" s="23"/>
      <c r="CV33" s="23"/>
      <c r="CW33" s="23"/>
      <c r="CX33" s="23"/>
    </row>
    <row r="34" spans="1:102" ht="13.5" thickBot="1">
      <c r="A34" s="193" t="s">
        <v>9</v>
      </c>
      <c r="B34" s="194"/>
      <c r="C34" s="75" t="e">
        <f>ROUNDUP((C30*1+C31*0.64+C32*0.36+C33*0.14)/$D$6*100,0)</f>
        <v>#DIV/0!</v>
      </c>
      <c r="D34" s="75" t="e">
        <f>ROUNDUP((D30*1+D31*0.64+D32*0.36+D33*0.14)/$F$6*100,0)</f>
        <v>#DIV/0!</v>
      </c>
      <c r="E34" s="75" t="e">
        <f>ROUNDUP((E30*1+E31*0.64+E32*0.36+E33*0.14)/$H$6*100,0)</f>
        <v>#DIV/0!</v>
      </c>
      <c r="F34" s="75" t="e">
        <f>ROUNDUP((F30*1+F31*0.64+F32*0.36+F33*0.14)/$J$6*100,0)</f>
        <v>#DIV/0!</v>
      </c>
      <c r="G34" s="75" t="e">
        <f>ROUNDUP((G30*1+G31*0.64+G32*0.36+G33*0.14)/$J$6*100,0)</f>
        <v>#DIV/0!</v>
      </c>
      <c r="H34" s="75" t="e">
        <f t="shared" ref="H34" si="50">ROUNDUP((H30*1+H31*0.64+H32*0.36+H33*0.14)/$D$6*100,0)</f>
        <v>#DIV/0!</v>
      </c>
      <c r="I34" s="75" t="e">
        <f t="shared" ref="I34" si="51">ROUNDUP((I30*1+I31*0.64+I32*0.36+I33*0.14)/$F$6*100,0)</f>
        <v>#DIV/0!</v>
      </c>
      <c r="J34" s="75" t="e">
        <f t="shared" ref="J34" si="52">ROUNDUP((J30*1+J31*0.64+J32*0.36+J33*0.14)/$H$6*100,0)</f>
        <v>#DIV/0!</v>
      </c>
      <c r="K34" s="75" t="e">
        <f t="shared" ref="K34:L34" si="53">ROUNDUP((K30*1+K31*0.64+K32*0.36+K33*0.14)/$J$6*100,0)</f>
        <v>#DIV/0!</v>
      </c>
      <c r="L34" s="75" t="e">
        <f t="shared" si="53"/>
        <v>#DIV/0!</v>
      </c>
      <c r="M34" s="75" t="e">
        <f t="shared" ref="M34" si="54">ROUNDUP((M30*1+M31*0.64+M32*0.36+M33*0.14)/$D$6*100,0)</f>
        <v>#DIV/0!</v>
      </c>
      <c r="N34" s="75" t="e">
        <f t="shared" ref="N34" si="55">ROUNDUP((N30*1+N31*0.64+N32*0.36+N33*0.14)/$F$6*100,0)</f>
        <v>#DIV/0!</v>
      </c>
      <c r="O34" s="75" t="e">
        <f t="shared" ref="O34" si="56">ROUNDUP((O30*1+O31*0.64+O32*0.36+O33*0.14)/$H$6*100,0)</f>
        <v>#DIV/0!</v>
      </c>
      <c r="P34" s="75" t="e">
        <f t="shared" ref="P34:Q34" si="57">ROUNDUP((P30*1+P31*0.64+P32*0.36+P33*0.14)/$J$6*100,0)</f>
        <v>#DIV/0!</v>
      </c>
      <c r="Q34" s="75" t="e">
        <f t="shared" si="57"/>
        <v>#DIV/0!</v>
      </c>
      <c r="R34" s="75" t="e">
        <f t="shared" ref="R34" si="58">ROUNDUP((R30*1+R31*0.64+R32*0.36+R33*0.14)/$D$6*100,0)</f>
        <v>#DIV/0!</v>
      </c>
      <c r="S34" s="75" t="e">
        <f t="shared" ref="S34" si="59">ROUNDUP((S30*1+S31*0.64+S32*0.36+S33*0.14)/$F$6*100,0)</f>
        <v>#DIV/0!</v>
      </c>
      <c r="T34" s="75" t="e">
        <f t="shared" ref="T34" si="60">ROUNDUP((T30*1+T31*0.64+T32*0.36+T33*0.14)/$H$6*100,0)</f>
        <v>#DIV/0!</v>
      </c>
      <c r="U34" s="75" t="e">
        <f t="shared" ref="U34:V34" si="61">ROUNDUP((U30*1+U31*0.64+U32*0.36+U33*0.14)/$J$6*100,0)</f>
        <v>#DIV/0!</v>
      </c>
      <c r="V34" s="75" t="e">
        <f t="shared" si="61"/>
        <v>#DIV/0!</v>
      </c>
      <c r="W34" s="75" t="e">
        <f t="shared" ref="W34" si="62">ROUNDUP((W30*1+W31*0.64+W32*0.36+W33*0.14)/$D$6*100,0)</f>
        <v>#DIV/0!</v>
      </c>
      <c r="X34" s="75" t="e">
        <f t="shared" ref="X34" si="63">ROUNDUP((X30*1+X31*0.64+X32*0.36+X33*0.14)/$F$6*100,0)</f>
        <v>#DIV/0!</v>
      </c>
      <c r="Y34" s="75" t="e">
        <f t="shared" ref="Y34" si="64">ROUNDUP((Y30*1+Y31*0.64+Y32*0.36+Y33*0.14)/$H$6*100,0)</f>
        <v>#DIV/0!</v>
      </c>
      <c r="Z34" s="75" t="e">
        <f t="shared" ref="Z34:AA34" si="65">ROUNDUP((Z30*1+Z31*0.64+Z32*0.36+Z33*0.14)/$J$6*100,0)</f>
        <v>#DIV/0!</v>
      </c>
      <c r="AA34" s="75" t="e">
        <f t="shared" si="65"/>
        <v>#DIV/0!</v>
      </c>
      <c r="AB34" s="75" t="e">
        <f t="shared" ref="AB34" si="66">ROUNDUP((AB30*1+AB31*0.64+AB32*0.36+AB33*0.14)/$D$6*100,0)</f>
        <v>#DIV/0!</v>
      </c>
      <c r="AC34" s="75" t="e">
        <f t="shared" ref="AC34" si="67">ROUNDUP((AC30*1+AC31*0.64+AC32*0.36+AC33*0.14)/$F$6*100,0)</f>
        <v>#DIV/0!</v>
      </c>
      <c r="AD34" s="75" t="e">
        <f t="shared" ref="AD34" si="68">ROUNDUP((AD30*1+AD31*0.64+AD32*0.36+AD33*0.14)/$H$6*100,0)</f>
        <v>#DIV/0!</v>
      </c>
      <c r="AE34" s="75" t="e">
        <f t="shared" ref="AE34:AF34" si="69">ROUNDUP((AE30*1+AE31*0.64+AE32*0.36+AE33*0.14)/$J$6*100,0)</f>
        <v>#DIV/0!</v>
      </c>
      <c r="AF34" s="75" t="e">
        <f t="shared" si="69"/>
        <v>#DIV/0!</v>
      </c>
      <c r="AG34" s="75" t="e">
        <f t="shared" ref="AG34" si="70">ROUNDUP((AG30*1+AG31*0.64+AG32*0.36+AG33*0.14)/$D$6*100,0)</f>
        <v>#DIV/0!</v>
      </c>
      <c r="AH34" s="75" t="e">
        <f t="shared" ref="AH34" si="71">ROUNDUP((AH30*1+AH31*0.64+AH32*0.36+AH33*0.14)/$F$6*100,0)</f>
        <v>#DIV/0!</v>
      </c>
      <c r="AI34" s="75" t="e">
        <f t="shared" ref="AI34" si="72">ROUNDUP((AI30*1+AI31*0.64+AI32*0.36+AI33*0.14)/$H$6*100,0)</f>
        <v>#DIV/0!</v>
      </c>
      <c r="AJ34" s="75" t="e">
        <f t="shared" ref="AJ34:AK34" si="73">ROUNDUP((AJ30*1+AJ31*0.64+AJ32*0.36+AJ33*0.14)/$J$6*100,0)</f>
        <v>#DIV/0!</v>
      </c>
      <c r="AK34" s="75" t="e">
        <f t="shared" si="73"/>
        <v>#DIV/0!</v>
      </c>
      <c r="AL34" s="75" t="e">
        <f t="shared" ref="AL34" si="74">ROUNDUP((AL30*1+AL31*0.64+AL32*0.36+AL33*0.14)/$D$6*100,0)</f>
        <v>#DIV/0!</v>
      </c>
      <c r="AM34" s="75" t="e">
        <f t="shared" ref="AM34" si="75">ROUNDUP((AM30*1+AM31*0.64+AM32*0.36+AM33*0.14)/$F$6*100,0)</f>
        <v>#DIV/0!</v>
      </c>
      <c r="AN34" s="75" t="e">
        <f t="shared" ref="AN34" si="76">ROUNDUP((AN30*1+AN31*0.64+AN32*0.36+AN33*0.14)/$H$6*100,0)</f>
        <v>#DIV/0!</v>
      </c>
      <c r="AO34" s="75" t="e">
        <f t="shared" ref="AO34:AP34" si="77">ROUNDUP((AO30*1+AO31*0.64+AO32*0.36+AO33*0.14)/$J$6*100,0)</f>
        <v>#DIV/0!</v>
      </c>
      <c r="AP34" s="75" t="e">
        <f t="shared" si="77"/>
        <v>#DIV/0!</v>
      </c>
      <c r="AQ34" s="75" t="e">
        <f t="shared" ref="AQ34" si="78">ROUNDUP((AQ30*1+AQ31*0.64+AQ32*0.36+AQ33*0.14)/$D$6*100,0)</f>
        <v>#DIV/0!</v>
      </c>
      <c r="AR34" s="75" t="e">
        <f t="shared" ref="AR34" si="79">ROUNDUP((AR30*1+AR31*0.64+AR32*0.36+AR33*0.14)/$F$6*100,0)</f>
        <v>#DIV/0!</v>
      </c>
      <c r="AS34" s="75" t="e">
        <f t="shared" ref="AS34" si="80">ROUNDUP((AS30*1+AS31*0.64+AS32*0.36+AS33*0.14)/$H$6*100,0)</f>
        <v>#DIV/0!</v>
      </c>
      <c r="AT34" s="75" t="e">
        <f t="shared" ref="AT34:AU34" si="81">ROUNDUP((AT30*1+AT31*0.64+AT32*0.36+AT33*0.14)/$J$6*100,0)</f>
        <v>#DIV/0!</v>
      </c>
      <c r="AU34" s="75" t="e">
        <f t="shared" si="81"/>
        <v>#DIV/0!</v>
      </c>
      <c r="AV34" s="75" t="e">
        <f t="shared" ref="AV34" si="82">ROUNDUP((AV30*1+AV31*0.64+AV32*0.36+AV33*0.14)/$D$6*100,0)</f>
        <v>#DIV/0!</v>
      </c>
      <c r="AW34" s="75" t="e">
        <f t="shared" ref="AW34" si="83">ROUNDUP((AW30*1+AW31*0.64+AW32*0.36+AW33*0.14)/$F$6*100,0)</f>
        <v>#DIV/0!</v>
      </c>
      <c r="AX34" s="75" t="e">
        <f t="shared" ref="AX34" si="84">ROUNDUP((AX30*1+AX31*0.64+AX32*0.36+AX33*0.14)/$H$6*100,0)</f>
        <v>#DIV/0!</v>
      </c>
      <c r="AY34" s="75" t="e">
        <f t="shared" ref="AY34:AZ34" si="85">ROUNDUP((AY30*1+AY31*0.64+AY32*0.36+AY33*0.14)/$J$6*100,0)</f>
        <v>#DIV/0!</v>
      </c>
      <c r="AZ34" s="75" t="e">
        <f t="shared" si="85"/>
        <v>#DIV/0!</v>
      </c>
      <c r="BA34" s="75" t="e">
        <f t="shared" ref="BA34" si="86">ROUNDUP((BA30*1+BA31*0.64+BA32*0.36+BA33*0.14)/$D$6*100,0)</f>
        <v>#DIV/0!</v>
      </c>
      <c r="BB34" s="75" t="e">
        <f t="shared" ref="BB34" si="87">ROUNDUP((BB30*1+BB31*0.64+BB32*0.36+BB33*0.14)/$F$6*100,0)</f>
        <v>#DIV/0!</v>
      </c>
      <c r="BC34" s="75" t="e">
        <f t="shared" ref="BC34" si="88">ROUNDUP((BC30*1+BC31*0.64+BC32*0.36+BC33*0.14)/$H$6*100,0)</f>
        <v>#DIV/0!</v>
      </c>
      <c r="BD34" s="75" t="e">
        <f t="shared" ref="BD34:BE34" si="89">ROUNDUP((BD30*1+BD31*0.64+BD32*0.36+BD33*0.14)/$J$6*100,0)</f>
        <v>#DIV/0!</v>
      </c>
      <c r="BE34" s="75" t="e">
        <f t="shared" si="89"/>
        <v>#DIV/0!</v>
      </c>
      <c r="BF34" s="75" t="e">
        <f t="shared" ref="BF34" si="90">ROUNDUP((BF30*1+BF31*0.64+BF32*0.36+BF33*0.14)/$D$6*100,0)</f>
        <v>#DIV/0!</v>
      </c>
      <c r="BG34" s="75" t="e">
        <f t="shared" ref="BG34" si="91">ROUNDUP((BG30*1+BG31*0.64+BG32*0.36+BG33*0.14)/$F$6*100,0)</f>
        <v>#DIV/0!</v>
      </c>
      <c r="BH34" s="75" t="e">
        <f t="shared" ref="BH34" si="92">ROUNDUP((BH30*1+BH31*0.64+BH32*0.36+BH33*0.14)/$H$6*100,0)</f>
        <v>#DIV/0!</v>
      </c>
      <c r="BI34" s="75" t="e">
        <f t="shared" ref="BI34:BJ34" si="93">ROUNDUP((BI30*1+BI31*0.64+BI32*0.36+BI33*0.14)/$J$6*100,0)</f>
        <v>#DIV/0!</v>
      </c>
      <c r="BJ34" s="75" t="e">
        <f t="shared" si="93"/>
        <v>#DIV/0!</v>
      </c>
      <c r="BK34" s="75" t="e">
        <f t="shared" ref="BK34" si="94">ROUNDUP((BK30*1+BK31*0.64+BK32*0.36+BK33*0.14)/$D$6*100,0)</f>
        <v>#DIV/0!</v>
      </c>
      <c r="BL34" s="75" t="e">
        <f t="shared" ref="BL34" si="95">ROUNDUP((BL30*1+BL31*0.64+BL32*0.36+BL33*0.14)/$F$6*100,0)</f>
        <v>#DIV/0!</v>
      </c>
      <c r="BM34" s="75" t="e">
        <f t="shared" ref="BM34" si="96">ROUNDUP((BM30*1+BM31*0.64+BM32*0.36+BM33*0.14)/$H$6*100,0)</f>
        <v>#DIV/0!</v>
      </c>
      <c r="BN34" s="75" t="e">
        <f t="shared" ref="BN34:BO34" si="97">ROUNDUP((BN30*1+BN31*0.64+BN32*0.36+BN33*0.14)/$J$6*100,0)</f>
        <v>#DIV/0!</v>
      </c>
      <c r="BO34" s="75" t="e">
        <f t="shared" si="97"/>
        <v>#DIV/0!</v>
      </c>
      <c r="BP34" s="75" t="e">
        <f t="shared" ref="BP34" si="98">ROUNDUP((BP30*1+BP31*0.64+BP32*0.36+BP33*0.14)/$D$6*100,0)</f>
        <v>#DIV/0!</v>
      </c>
      <c r="BQ34" s="75" t="e">
        <f t="shared" ref="BQ34" si="99">ROUNDUP((BQ30*1+BQ31*0.64+BQ32*0.36+BQ33*0.14)/$F$6*100,0)</f>
        <v>#DIV/0!</v>
      </c>
      <c r="BR34" s="75" t="e">
        <f t="shared" ref="BR34" si="100">ROUNDUP((BR30*1+BR31*0.64+BR32*0.36+BR33*0.14)/$H$6*100,0)</f>
        <v>#DIV/0!</v>
      </c>
      <c r="BS34" s="75" t="e">
        <f t="shared" ref="BS34:BT34" si="101">ROUNDUP((BS30*1+BS31*0.64+BS32*0.36+BS33*0.14)/$J$6*100,0)</f>
        <v>#DIV/0!</v>
      </c>
      <c r="BT34" s="75" t="e">
        <f t="shared" si="101"/>
        <v>#DIV/0!</v>
      </c>
      <c r="BU34" s="75" t="e">
        <f t="shared" ref="BU34" si="102">ROUNDUP((BU30*1+BU31*0.64+BU32*0.36+BU33*0.14)/$D$6*100,0)</f>
        <v>#DIV/0!</v>
      </c>
      <c r="BV34" s="75" t="e">
        <f t="shared" ref="BV34" si="103">ROUNDUP((BV30*1+BV31*0.64+BV32*0.36+BV33*0.14)/$F$6*100,0)</f>
        <v>#DIV/0!</v>
      </c>
      <c r="BW34" s="75" t="e">
        <f t="shared" ref="BW34" si="104">ROUNDUP((BW30*1+BW31*0.64+BW32*0.36+BW33*0.14)/$H$6*100,0)</f>
        <v>#DIV/0!</v>
      </c>
      <c r="BX34" s="75" t="e">
        <f t="shared" ref="BX34:BY34" si="105">ROUNDUP((BX30*1+BX31*0.64+BX32*0.36+BX33*0.14)/$J$6*100,0)</f>
        <v>#DIV/0!</v>
      </c>
      <c r="BY34" s="75" t="e">
        <f t="shared" si="105"/>
        <v>#DIV/0!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23"/>
      <c r="CU34" s="23"/>
      <c r="CV34" s="23"/>
      <c r="CW34" s="23"/>
      <c r="CX34" s="23"/>
    </row>
    <row r="35" spans="1:102" ht="13.5" thickBot="1">
      <c r="A35" s="64"/>
      <c r="B35" s="6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23"/>
      <c r="CU35" s="23"/>
      <c r="CV35" s="23"/>
      <c r="CW35" s="23"/>
      <c r="CX35" s="23"/>
    </row>
    <row r="36" spans="1:102" ht="13.5" thickBot="1">
      <c r="A36" s="193" t="s">
        <v>65</v>
      </c>
      <c r="B36" s="194"/>
      <c r="C36" s="76" t="e">
        <f>(C30+C31)/$D$6*100</f>
        <v>#DIV/0!</v>
      </c>
      <c r="D36" s="76" t="e">
        <f>(D30+D31)/$F$6*100</f>
        <v>#DIV/0!</v>
      </c>
      <c r="E36" s="76" t="e">
        <f>(E30+E31)/$H$6*100</f>
        <v>#DIV/0!</v>
      </c>
      <c r="F36" s="76" t="e">
        <f>(F30+F31)/$J$6*100</f>
        <v>#DIV/0!</v>
      </c>
      <c r="G36" s="76" t="e">
        <f>(G30+G31)/$J$6*100</f>
        <v>#DIV/0!</v>
      </c>
      <c r="H36" s="76" t="e">
        <f t="shared" ref="H36" si="106">(H30+H31)/$D$6*100</f>
        <v>#DIV/0!</v>
      </c>
      <c r="I36" s="76" t="e">
        <f t="shared" ref="I36" si="107">(I30+I31)/$F$6*100</f>
        <v>#DIV/0!</v>
      </c>
      <c r="J36" s="76" t="e">
        <f t="shared" ref="J36" si="108">(J30+J31)/$H$6*100</f>
        <v>#DIV/0!</v>
      </c>
      <c r="K36" s="76" t="e">
        <f t="shared" ref="K36:L36" si="109">(K30+K31)/$J$6*100</f>
        <v>#DIV/0!</v>
      </c>
      <c r="L36" s="76" t="e">
        <f t="shared" si="109"/>
        <v>#DIV/0!</v>
      </c>
      <c r="M36" s="76" t="e">
        <f t="shared" ref="M36" si="110">(M30+M31)/$D$6*100</f>
        <v>#DIV/0!</v>
      </c>
      <c r="N36" s="76" t="e">
        <f t="shared" ref="N36" si="111">(N30+N31)/$F$6*100</f>
        <v>#DIV/0!</v>
      </c>
      <c r="O36" s="76" t="e">
        <f t="shared" ref="O36" si="112">(O30+O31)/$H$6*100</f>
        <v>#DIV/0!</v>
      </c>
      <c r="P36" s="76" t="e">
        <f t="shared" ref="P36:Q36" si="113">(P30+P31)/$J$6*100</f>
        <v>#DIV/0!</v>
      </c>
      <c r="Q36" s="76" t="e">
        <f t="shared" si="113"/>
        <v>#DIV/0!</v>
      </c>
      <c r="R36" s="76" t="e">
        <f t="shared" ref="R36" si="114">(R30+R31)/$D$6*100</f>
        <v>#DIV/0!</v>
      </c>
      <c r="S36" s="76" t="e">
        <f t="shared" ref="S36" si="115">(S30+S31)/$F$6*100</f>
        <v>#DIV/0!</v>
      </c>
      <c r="T36" s="76" t="e">
        <f t="shared" ref="T36" si="116">(T30+T31)/$H$6*100</f>
        <v>#DIV/0!</v>
      </c>
      <c r="U36" s="76" t="e">
        <f t="shared" ref="U36:V36" si="117">(U30+U31)/$J$6*100</f>
        <v>#DIV/0!</v>
      </c>
      <c r="V36" s="76" t="e">
        <f t="shared" si="117"/>
        <v>#DIV/0!</v>
      </c>
      <c r="W36" s="76" t="e">
        <f t="shared" ref="W36" si="118">(W30+W31)/$D$6*100</f>
        <v>#DIV/0!</v>
      </c>
      <c r="X36" s="76" t="e">
        <f t="shared" ref="X36" si="119">(X30+X31)/$F$6*100</f>
        <v>#DIV/0!</v>
      </c>
      <c r="Y36" s="76" t="e">
        <f t="shared" ref="Y36" si="120">(Y30+Y31)/$H$6*100</f>
        <v>#DIV/0!</v>
      </c>
      <c r="Z36" s="76" t="e">
        <f t="shared" ref="Z36:AA36" si="121">(Z30+Z31)/$J$6*100</f>
        <v>#DIV/0!</v>
      </c>
      <c r="AA36" s="76" t="e">
        <f t="shared" si="121"/>
        <v>#DIV/0!</v>
      </c>
      <c r="AB36" s="76" t="e">
        <f t="shared" ref="AB36" si="122">(AB30+AB31)/$D$6*100</f>
        <v>#DIV/0!</v>
      </c>
      <c r="AC36" s="76" t="e">
        <f t="shared" ref="AC36" si="123">(AC30+AC31)/$F$6*100</f>
        <v>#DIV/0!</v>
      </c>
      <c r="AD36" s="76" t="e">
        <f t="shared" ref="AD36" si="124">(AD30+AD31)/$H$6*100</f>
        <v>#DIV/0!</v>
      </c>
      <c r="AE36" s="76" t="e">
        <f t="shared" ref="AE36:AF36" si="125">(AE30+AE31)/$J$6*100</f>
        <v>#DIV/0!</v>
      </c>
      <c r="AF36" s="76" t="e">
        <f t="shared" si="125"/>
        <v>#DIV/0!</v>
      </c>
      <c r="AG36" s="76" t="e">
        <f t="shared" ref="AG36" si="126">(AG30+AG31)/$D$6*100</f>
        <v>#DIV/0!</v>
      </c>
      <c r="AH36" s="76" t="e">
        <f t="shared" ref="AH36" si="127">(AH30+AH31)/$F$6*100</f>
        <v>#DIV/0!</v>
      </c>
      <c r="AI36" s="76" t="e">
        <f t="shared" ref="AI36" si="128">(AI30+AI31)/$H$6*100</f>
        <v>#DIV/0!</v>
      </c>
      <c r="AJ36" s="76" t="e">
        <f t="shared" ref="AJ36:AK36" si="129">(AJ30+AJ31)/$J$6*100</f>
        <v>#DIV/0!</v>
      </c>
      <c r="AK36" s="76" t="e">
        <f t="shared" si="129"/>
        <v>#DIV/0!</v>
      </c>
      <c r="AL36" s="76" t="e">
        <f t="shared" ref="AL36" si="130">(AL30+AL31)/$D$6*100</f>
        <v>#DIV/0!</v>
      </c>
      <c r="AM36" s="76" t="e">
        <f t="shared" ref="AM36" si="131">(AM30+AM31)/$F$6*100</f>
        <v>#DIV/0!</v>
      </c>
      <c r="AN36" s="76" t="e">
        <f t="shared" ref="AN36" si="132">(AN30+AN31)/$H$6*100</f>
        <v>#DIV/0!</v>
      </c>
      <c r="AO36" s="76" t="e">
        <f t="shared" ref="AO36:AP36" si="133">(AO30+AO31)/$J$6*100</f>
        <v>#DIV/0!</v>
      </c>
      <c r="AP36" s="76" t="e">
        <f t="shared" si="133"/>
        <v>#DIV/0!</v>
      </c>
      <c r="AQ36" s="76" t="e">
        <f t="shared" ref="AQ36" si="134">(AQ30+AQ31)/$D$6*100</f>
        <v>#DIV/0!</v>
      </c>
      <c r="AR36" s="76" t="e">
        <f t="shared" ref="AR36" si="135">(AR30+AR31)/$F$6*100</f>
        <v>#DIV/0!</v>
      </c>
      <c r="AS36" s="76" t="e">
        <f t="shared" ref="AS36" si="136">(AS30+AS31)/$H$6*100</f>
        <v>#DIV/0!</v>
      </c>
      <c r="AT36" s="76" t="e">
        <f t="shared" ref="AT36:AU36" si="137">(AT30+AT31)/$J$6*100</f>
        <v>#DIV/0!</v>
      </c>
      <c r="AU36" s="76" t="e">
        <f t="shared" si="137"/>
        <v>#DIV/0!</v>
      </c>
      <c r="AV36" s="76" t="e">
        <f t="shared" ref="AV36" si="138">(AV30+AV31)/$D$6*100</f>
        <v>#DIV/0!</v>
      </c>
      <c r="AW36" s="76" t="e">
        <f t="shared" ref="AW36" si="139">(AW30+AW31)/$F$6*100</f>
        <v>#DIV/0!</v>
      </c>
      <c r="AX36" s="76" t="e">
        <f t="shared" ref="AX36" si="140">(AX30+AX31)/$H$6*100</f>
        <v>#DIV/0!</v>
      </c>
      <c r="AY36" s="76" t="e">
        <f t="shared" ref="AY36:AZ36" si="141">(AY30+AY31)/$J$6*100</f>
        <v>#DIV/0!</v>
      </c>
      <c r="AZ36" s="76" t="e">
        <f t="shared" si="141"/>
        <v>#DIV/0!</v>
      </c>
      <c r="BA36" s="76" t="e">
        <f t="shared" ref="BA36" si="142">(BA30+BA31)/$D$6*100</f>
        <v>#DIV/0!</v>
      </c>
      <c r="BB36" s="76" t="e">
        <f t="shared" ref="BB36" si="143">(BB30+BB31)/$F$6*100</f>
        <v>#DIV/0!</v>
      </c>
      <c r="BC36" s="76" t="e">
        <f t="shared" ref="BC36" si="144">(BC30+BC31)/$H$6*100</f>
        <v>#DIV/0!</v>
      </c>
      <c r="BD36" s="76" t="e">
        <f t="shared" ref="BD36:BE36" si="145">(BD30+BD31)/$J$6*100</f>
        <v>#DIV/0!</v>
      </c>
      <c r="BE36" s="76" t="e">
        <f t="shared" si="145"/>
        <v>#DIV/0!</v>
      </c>
      <c r="BF36" s="76" t="e">
        <f t="shared" ref="BF36" si="146">(BF30+BF31)/$D$6*100</f>
        <v>#DIV/0!</v>
      </c>
      <c r="BG36" s="76" t="e">
        <f t="shared" ref="BG36" si="147">(BG30+BG31)/$F$6*100</f>
        <v>#DIV/0!</v>
      </c>
      <c r="BH36" s="76" t="e">
        <f t="shared" ref="BH36" si="148">(BH30+BH31)/$H$6*100</f>
        <v>#DIV/0!</v>
      </c>
      <c r="BI36" s="76" t="e">
        <f t="shared" ref="BI36:BJ36" si="149">(BI30+BI31)/$J$6*100</f>
        <v>#DIV/0!</v>
      </c>
      <c r="BJ36" s="76" t="e">
        <f t="shared" si="149"/>
        <v>#DIV/0!</v>
      </c>
      <c r="BK36" s="76" t="e">
        <f t="shared" ref="BK36" si="150">(BK30+BK31)/$D$6*100</f>
        <v>#DIV/0!</v>
      </c>
      <c r="BL36" s="76" t="e">
        <f t="shared" ref="BL36" si="151">(BL30+BL31)/$F$6*100</f>
        <v>#DIV/0!</v>
      </c>
      <c r="BM36" s="76" t="e">
        <f t="shared" ref="BM36" si="152">(BM30+BM31)/$H$6*100</f>
        <v>#DIV/0!</v>
      </c>
      <c r="BN36" s="76" t="e">
        <f t="shared" ref="BN36:BO36" si="153">(BN30+BN31)/$J$6*100</f>
        <v>#DIV/0!</v>
      </c>
      <c r="BO36" s="76" t="e">
        <f t="shared" si="153"/>
        <v>#DIV/0!</v>
      </c>
      <c r="BP36" s="76" t="e">
        <f t="shared" ref="BP36" si="154">(BP30+BP31)/$D$6*100</f>
        <v>#DIV/0!</v>
      </c>
      <c r="BQ36" s="76" t="e">
        <f t="shared" ref="BQ36" si="155">(BQ30+BQ31)/$F$6*100</f>
        <v>#DIV/0!</v>
      </c>
      <c r="BR36" s="76" t="e">
        <f t="shared" ref="BR36" si="156">(BR30+BR31)/$H$6*100</f>
        <v>#DIV/0!</v>
      </c>
      <c r="BS36" s="76" t="e">
        <f t="shared" ref="BS36:BT36" si="157">(BS30+BS31)/$J$6*100</f>
        <v>#DIV/0!</v>
      </c>
      <c r="BT36" s="76" t="e">
        <f t="shared" si="157"/>
        <v>#DIV/0!</v>
      </c>
      <c r="BU36" s="76" t="e">
        <f t="shared" ref="BU36" si="158">(BU30+BU31)/$D$6*100</f>
        <v>#DIV/0!</v>
      </c>
      <c r="BV36" s="76" t="e">
        <f t="shared" ref="BV36" si="159">(BV30+BV31)/$F$6*100</f>
        <v>#DIV/0!</v>
      </c>
      <c r="BW36" s="76" t="e">
        <f t="shared" ref="BW36" si="160">(BW30+BW31)/$H$6*100</f>
        <v>#DIV/0!</v>
      </c>
      <c r="BX36" s="76" t="e">
        <f t="shared" ref="BX36:BY36" si="161">(BX30+BX31)/$J$6*100</f>
        <v>#DIV/0!</v>
      </c>
      <c r="BY36" s="76" t="e">
        <f t="shared" si="161"/>
        <v>#DIV/0!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23"/>
      <c r="CU36" s="23"/>
      <c r="CV36" s="23"/>
      <c r="CW36" s="23"/>
      <c r="CX36" s="23"/>
    </row>
    <row r="37" spans="1:10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23"/>
      <c r="CS38" s="23"/>
      <c r="CT38" s="23"/>
      <c r="CU38" s="23"/>
      <c r="CV38" s="23"/>
      <c r="CW38" s="3"/>
      <c r="CX38" s="3"/>
    </row>
    <row r="39" spans="1:102" ht="13.5" thickBot="1">
      <c r="A39" s="6"/>
      <c r="B39" s="43" t="s">
        <v>12</v>
      </c>
      <c r="C39" s="72" t="e">
        <f>(C34+H34+M34+R34+W34+AB34+AG34+AL34+AQ34+AV34+BA34+BF34+BK34+BP34+BU34)/S3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SUM(C30+H30+M30+R30+W30+AB30+AG30+AL30+AQ30+AV30+BA30+BF30+BK30+BP30+BU30)</f>
        <v>0</v>
      </c>
      <c r="S39" s="204"/>
      <c r="T39" s="204">
        <f>SUM(D30+I30+N30+S30+X30+AC30+AH30+AM30+AR30+AW30+BB30+BG30+BL30+BQ30+BV30)</f>
        <v>0</v>
      </c>
      <c r="U39" s="204"/>
      <c r="V39" s="204">
        <f>SUM(E30+J30+O30+T30+Y30+AD30+AI30+AN30+AS30+AX30+BC30+BH30+BM30+BR30+BW30)</f>
        <v>0</v>
      </c>
      <c r="W39" s="204"/>
      <c r="X39" s="204">
        <f>SUM(F30+K30+P30+U30+Z30+AE30+AJ30+AO30+AT30+AY30+BD30+BI30+BN30+BS30+BX30)</f>
        <v>0</v>
      </c>
      <c r="Y39" s="204"/>
      <c r="Z39" s="200">
        <f>SUM(G30+L30+Q30+V30+AA30+AF30+AK30+AP30+AU30+AZ30+BE30+BJ30+BO30+BT30+BY30)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23"/>
      <c r="CS39" s="23"/>
      <c r="CT39" s="23"/>
      <c r="CU39" s="23"/>
      <c r="CV39" s="23"/>
      <c r="CW39" s="3"/>
      <c r="CX39" s="3"/>
    </row>
    <row r="40" spans="1:102" ht="13.5" thickBot="1">
      <c r="A40" s="6"/>
      <c r="B40" s="43" t="s">
        <v>13</v>
      </c>
      <c r="C40" s="72" t="e">
        <f>(D34+I34+N34+S34+X34+AC34+AH34+AM34+AR34+AW34+BB34+BG34+BL34+BQ34+BV34)/U3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 t="shared" ref="R40:R42" si="162">SUM(C31+H31+M31+R31+W31+AB31+AG31+AL31+AQ31+AV31+BA31+BF31+BK31+BP31+BU31)</f>
        <v>0</v>
      </c>
      <c r="S40" s="204"/>
      <c r="T40" s="204">
        <f t="shared" ref="T40:T42" si="163">SUM(D31+I31+N31+S31+X31+AC31+AH31+AM31+AR31+AW31+BB31+BG31+BL31+BQ31+BV31)</f>
        <v>0</v>
      </c>
      <c r="U40" s="204"/>
      <c r="V40" s="204">
        <f t="shared" ref="V40:V42" si="164">SUM(E31+J31+O31+T31+Y31+AD31+AI31+AN31+AS31+AX31+BC31+BH31+BM31+BR31+BW31)</f>
        <v>0</v>
      </c>
      <c r="W40" s="204"/>
      <c r="X40" s="204">
        <f t="shared" ref="X40:X42" si="165">SUM(F31+K31+P31+U31+Z31+AE31+AJ31+AO31+AT31+AY31+BD31+BI31+BN31+BS31+BX31)</f>
        <v>0</v>
      </c>
      <c r="Y40" s="204"/>
      <c r="Z40" s="200">
        <f t="shared" ref="Z40:Z42" si="166">SUM(G31+L31+Q31+V31+AA31+AF31+AK31+AP31+AU31+AZ31+BE31+BJ31+BO31+BT31+BY31)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23"/>
      <c r="CS40" s="23"/>
      <c r="CT40" s="23"/>
      <c r="CU40" s="23"/>
      <c r="CV40" s="23"/>
      <c r="CW40" s="3"/>
      <c r="CX40" s="3"/>
    </row>
    <row r="41" spans="1:102" ht="13.5" thickBot="1">
      <c r="A41" s="6"/>
      <c r="B41" s="43" t="s">
        <v>14</v>
      </c>
      <c r="C41" s="72" t="e">
        <f>(E34+J34+O34+T34+Y34+AD34+AI34+AN34+AS34+AX34+BC34+BH34+BM34+BR34+BW34)/W3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 t="shared" si="162"/>
        <v>0</v>
      </c>
      <c r="S41" s="204"/>
      <c r="T41" s="204">
        <f t="shared" si="163"/>
        <v>0</v>
      </c>
      <c r="U41" s="204"/>
      <c r="V41" s="204">
        <f t="shared" si="164"/>
        <v>0</v>
      </c>
      <c r="W41" s="204"/>
      <c r="X41" s="204">
        <f t="shared" si="165"/>
        <v>0</v>
      </c>
      <c r="Y41" s="204"/>
      <c r="Z41" s="200">
        <f t="shared" si="166"/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23"/>
      <c r="CS41" s="23"/>
      <c r="CT41" s="23"/>
      <c r="CU41" s="23"/>
      <c r="CV41" s="23"/>
      <c r="CW41" s="3"/>
      <c r="CX41" s="3"/>
    </row>
    <row r="42" spans="1:102" ht="13.5" thickBot="1">
      <c r="A42" s="6"/>
      <c r="B42" s="43" t="s">
        <v>15</v>
      </c>
      <c r="C42" s="72" t="e">
        <f>(F34+K34+P34+U34+Z34+AE34+AJ34+AO34+AT34+AY34+BD34+BI34+BN34+BS34+BX34)/Y3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 t="shared" si="162"/>
        <v>0</v>
      </c>
      <c r="S42" s="204"/>
      <c r="T42" s="204">
        <f t="shared" si="163"/>
        <v>0</v>
      </c>
      <c r="U42" s="204"/>
      <c r="V42" s="204">
        <f t="shared" si="164"/>
        <v>0</v>
      </c>
      <c r="W42" s="204"/>
      <c r="X42" s="204">
        <f t="shared" si="165"/>
        <v>0</v>
      </c>
      <c r="Y42" s="204"/>
      <c r="Z42" s="200">
        <f t="shared" si="166"/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23"/>
      <c r="CS42" s="23"/>
      <c r="CT42" s="23"/>
      <c r="CU42" s="23"/>
      <c r="CV42" s="23"/>
      <c r="CW42" s="3"/>
      <c r="CX42" s="3"/>
    </row>
    <row r="43" spans="1:102" ht="13.5" thickBot="1">
      <c r="A43" s="6"/>
      <c r="B43" s="45" t="s">
        <v>48</v>
      </c>
      <c r="C43" s="72" t="e">
        <f>(G34+L34+Q34+V34+AA34+AF34+AK34+AP34+AU34+AZ34+BE34+BJ34+BO34+BT34+BY34)/Y3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  <c r="CW43" s="3"/>
      <c r="CX43" s="3"/>
    </row>
    <row r="44" spans="1:102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</row>
    <row r="48" spans="1:102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>
      <c r="A52" s="207" t="s">
        <v>59</v>
      </c>
      <c r="B52" s="207"/>
      <c r="C52" s="208" t="s">
        <v>69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</sheetData>
  <mergeCells count="97">
    <mergeCell ref="A45:B45"/>
    <mergeCell ref="A52:B52"/>
    <mergeCell ref="C52:J52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Z40:AA40"/>
    <mergeCell ref="V38:W38"/>
    <mergeCell ref="X38:Y38"/>
    <mergeCell ref="Z38:AA38"/>
    <mergeCell ref="P39:Q39"/>
    <mergeCell ref="R39:S39"/>
    <mergeCell ref="T39:U39"/>
    <mergeCell ref="V39:W39"/>
    <mergeCell ref="X39:Y39"/>
    <mergeCell ref="Z39:AA39"/>
    <mergeCell ref="T38:U38"/>
    <mergeCell ref="P40:Q40"/>
    <mergeCell ref="R40:S40"/>
    <mergeCell ref="T40:U40"/>
    <mergeCell ref="V40:W40"/>
    <mergeCell ref="X40:Y40"/>
    <mergeCell ref="A34:B34"/>
    <mergeCell ref="A36:B36"/>
    <mergeCell ref="A38:C38"/>
    <mergeCell ref="E38:Q38"/>
    <mergeCell ref="R38:S38"/>
    <mergeCell ref="CT8:CX8"/>
    <mergeCell ref="A30:B30"/>
    <mergeCell ref="CT30:CX30"/>
    <mergeCell ref="A31:B31"/>
    <mergeCell ref="A32:B32"/>
    <mergeCell ref="CJ8:CN8"/>
    <mergeCell ref="CO8:CS8"/>
    <mergeCell ref="A33:B33"/>
    <mergeCell ref="BP8:BT8"/>
    <mergeCell ref="BU8:BY8"/>
    <mergeCell ref="BZ8:CD8"/>
    <mergeCell ref="CE8:CI8"/>
    <mergeCell ref="AL8:AP8"/>
    <mergeCell ref="AQ8:AU8"/>
    <mergeCell ref="AV8:AZ8"/>
    <mergeCell ref="BA8:BE8"/>
    <mergeCell ref="BF8:BJ8"/>
    <mergeCell ref="BK8:BO8"/>
    <mergeCell ref="A1:AV1"/>
    <mergeCell ref="A8:A9"/>
    <mergeCell ref="B8:B9"/>
    <mergeCell ref="C8:G8"/>
    <mergeCell ref="H8:L8"/>
    <mergeCell ref="M8:Q8"/>
    <mergeCell ref="R8:V8"/>
    <mergeCell ref="W8:AA8"/>
    <mergeCell ref="AB8:AF8"/>
    <mergeCell ref="AG8:AK8"/>
    <mergeCell ref="D2:E2"/>
    <mergeCell ref="F2:G2"/>
    <mergeCell ref="H2:I2"/>
    <mergeCell ref="J2:K2"/>
    <mergeCell ref="S2:T2"/>
    <mergeCell ref="U2:V2"/>
    <mergeCell ref="W2:X2"/>
    <mergeCell ref="Y2:Z2"/>
    <mergeCell ref="A3:C3"/>
    <mergeCell ref="D3:E3"/>
    <mergeCell ref="F3:G3"/>
    <mergeCell ref="H3:I3"/>
    <mergeCell ref="J3:K3"/>
    <mergeCell ref="M3:R3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</mergeCells>
  <conditionalFormatting sqref="AI10:AJ29 AN10:AN12 G10:Z29 AB10:AG29">
    <cfRule type="cellIs" dxfId="32" priority="6" stopIfTrue="1" operator="equal">
      <formula>2</formula>
    </cfRule>
  </conditionalFormatting>
  <conditionalFormatting sqref="AA10:AA29">
    <cfRule type="cellIs" dxfId="31" priority="5" stopIfTrue="1" operator="equal">
      <formula>2</formula>
    </cfRule>
  </conditionalFormatting>
  <conditionalFormatting sqref="C10:BY25">
    <cfRule type="containsText" dxfId="30" priority="4" operator="containsText" text="2">
      <formula>NOT(ISERROR(SEARCH("2",C10)))</formula>
    </cfRule>
  </conditionalFormatting>
  <conditionalFormatting sqref="AI10:AJ29 AN10:AN12 G10:Z29 AB10:AG29">
    <cfRule type="cellIs" dxfId="29" priority="3" stopIfTrue="1" operator="equal">
      <formula>2</formula>
    </cfRule>
  </conditionalFormatting>
  <conditionalFormatting sqref="AA10:AA29">
    <cfRule type="cellIs" dxfId="28" priority="2" stopIfTrue="1" operator="equal">
      <formula>2</formula>
    </cfRule>
  </conditionalFormatting>
  <conditionalFormatting sqref="C10:BY25">
    <cfRule type="containsText" dxfId="27" priority="1" operator="containsText" text="2">
      <formula>NOT(ISERROR(SEARCH("2",C10)))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X60"/>
  <sheetViews>
    <sheetView workbookViewId="0">
      <selection activeCell="C51" sqref="C51"/>
    </sheetView>
  </sheetViews>
  <sheetFormatPr defaultRowHeight="12.75"/>
  <cols>
    <col min="1" max="1" width="3.85546875" customWidth="1"/>
    <col min="2" max="2" width="26.42578125" customWidth="1"/>
    <col min="3" max="3" width="5.85546875" customWidth="1"/>
    <col min="4" max="4" width="5" customWidth="1"/>
    <col min="5" max="5" width="4.7109375" customWidth="1"/>
    <col min="6" max="6" width="5.28515625" customWidth="1"/>
    <col min="7" max="7" width="4.42578125" customWidth="1"/>
    <col min="8" max="9" width="4" customWidth="1"/>
    <col min="10" max="10" width="4.42578125" customWidth="1"/>
    <col min="11" max="14" width="4.28515625" customWidth="1"/>
    <col min="15" max="15" width="4.5703125" customWidth="1"/>
    <col min="16" max="16" width="4.28515625" customWidth="1"/>
    <col min="17" max="17" width="4.7109375" customWidth="1"/>
    <col min="18" max="18" width="3.85546875" customWidth="1"/>
    <col min="19" max="19" width="3.7109375" customWidth="1"/>
    <col min="20" max="20" width="4.140625" customWidth="1"/>
    <col min="21" max="21" width="4" customWidth="1"/>
    <col min="22" max="22" width="4.28515625" customWidth="1"/>
    <col min="23" max="25" width="4.140625" customWidth="1"/>
    <col min="26" max="26" width="4" customWidth="1"/>
    <col min="27" max="27" width="3.85546875" customWidth="1"/>
    <col min="28" max="28" width="4.5703125" customWidth="1"/>
    <col min="29" max="29" width="4.28515625" customWidth="1"/>
    <col min="30" max="30" width="4.42578125" customWidth="1"/>
    <col min="31" max="31" width="4.28515625" customWidth="1"/>
    <col min="32" max="32" width="4.7109375" customWidth="1"/>
    <col min="33" max="35" width="4.140625" customWidth="1"/>
    <col min="36" max="36" width="4.28515625" customWidth="1"/>
    <col min="37" max="37" width="4.140625" customWidth="1"/>
    <col min="38" max="38" width="4" customWidth="1"/>
    <col min="39" max="39" width="4.42578125" customWidth="1"/>
    <col min="40" max="40" width="4.28515625" customWidth="1"/>
    <col min="41" max="42" width="4.140625" customWidth="1"/>
    <col min="43" max="43" width="4.28515625" customWidth="1"/>
    <col min="44" max="44" width="3.85546875" customWidth="1"/>
    <col min="45" max="45" width="4.28515625" customWidth="1"/>
    <col min="46" max="46" width="4" customWidth="1"/>
    <col min="47" max="48" width="3.85546875" customWidth="1"/>
    <col min="49" max="49" width="4" customWidth="1"/>
    <col min="50" max="51" width="3.85546875" customWidth="1"/>
    <col min="52" max="52" width="4.140625" customWidth="1"/>
    <col min="53" max="54" width="4.28515625" customWidth="1"/>
    <col min="55" max="55" width="4" customWidth="1"/>
    <col min="56" max="57" width="3.85546875" customWidth="1"/>
    <col min="58" max="58" width="4.140625" customWidth="1"/>
    <col min="59" max="59" width="4.28515625" customWidth="1"/>
    <col min="60" max="60" width="4" customWidth="1"/>
    <col min="61" max="61" width="4.28515625" customWidth="1"/>
    <col min="62" max="62" width="4.140625" customWidth="1"/>
    <col min="63" max="63" width="3.85546875" customWidth="1"/>
    <col min="64" max="65" width="4" customWidth="1"/>
    <col min="66" max="66" width="3.5703125" customWidth="1"/>
    <col min="67" max="67" width="4.140625" customWidth="1"/>
    <col min="68" max="68" width="3.5703125" customWidth="1"/>
    <col min="69" max="69" width="4.42578125" customWidth="1"/>
    <col min="70" max="70" width="4.140625" customWidth="1"/>
    <col min="71" max="71" width="3.5703125" customWidth="1"/>
    <col min="72" max="73" width="4.42578125" customWidth="1"/>
    <col min="74" max="74" width="4.140625" customWidth="1"/>
    <col min="75" max="76" width="4" customWidth="1"/>
    <col min="77" max="77" width="3.85546875" customWidth="1"/>
    <col min="78" max="79" width="4.42578125" customWidth="1"/>
    <col min="80" max="80" width="4.28515625" customWidth="1"/>
    <col min="81" max="81" width="4.42578125" customWidth="1"/>
    <col min="82" max="82" width="4" customWidth="1"/>
    <col min="83" max="83" width="4.28515625" customWidth="1"/>
    <col min="84" max="84" width="5" customWidth="1"/>
    <col min="85" max="85" width="3.85546875" customWidth="1"/>
    <col min="86" max="87" width="4.5703125" customWidth="1"/>
    <col min="88" max="88" width="4.7109375" customWidth="1"/>
    <col min="89" max="90" width="4.42578125" customWidth="1"/>
    <col min="91" max="91" width="4" customWidth="1"/>
    <col min="92" max="92" width="3.85546875" customWidth="1"/>
    <col min="93" max="93" width="4" customWidth="1"/>
    <col min="94" max="94" width="4.42578125" customWidth="1"/>
    <col min="95" max="95" width="3.85546875" customWidth="1"/>
    <col min="96" max="96" width="4.28515625" customWidth="1"/>
    <col min="97" max="97" width="4.7109375" customWidth="1"/>
    <col min="98" max="98" width="6.42578125" customWidth="1"/>
    <col min="99" max="99" width="5.85546875" customWidth="1"/>
    <col min="100" max="100" width="6.42578125" customWidth="1"/>
    <col min="101" max="101" width="6.28515625" customWidth="1"/>
    <col min="102" max="102" width="7" customWidth="1"/>
  </cols>
  <sheetData>
    <row r="1" spans="1:102" ht="15">
      <c r="A1" s="168" t="s">
        <v>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3"/>
    </row>
    <row r="2" spans="1:102" ht="28.5" customHeight="1">
      <c r="A2" s="134"/>
      <c r="B2" s="134"/>
      <c r="C2" s="134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3"/>
    </row>
    <row r="3" spans="1:102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66" t="s">
        <v>100</v>
      </c>
      <c r="N3" s="166"/>
      <c r="O3" s="166"/>
      <c r="P3" s="166"/>
      <c r="Q3" s="166"/>
      <c r="R3" s="167"/>
      <c r="S3" s="159"/>
      <c r="T3" s="160"/>
      <c r="U3" s="159"/>
      <c r="V3" s="160"/>
      <c r="W3" s="159"/>
      <c r="X3" s="160"/>
      <c r="Y3" s="159"/>
      <c r="Z3" s="160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3"/>
    </row>
    <row r="4" spans="1:102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34"/>
      <c r="N4" s="113"/>
      <c r="O4" s="113"/>
      <c r="P4" s="113"/>
      <c r="Q4" s="113"/>
      <c r="R4" s="113"/>
      <c r="S4" s="113"/>
      <c r="T4" s="116"/>
      <c r="U4" s="116"/>
      <c r="V4" s="46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3"/>
    </row>
    <row r="5" spans="1:102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34"/>
      <c r="N5" s="113"/>
      <c r="O5" s="113"/>
      <c r="P5" s="113"/>
      <c r="Q5" s="113"/>
      <c r="R5" s="113"/>
      <c r="S5" s="113"/>
      <c r="T5" s="115"/>
      <c r="U5" s="115"/>
      <c r="V5" s="46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3"/>
    </row>
    <row r="6" spans="1:102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34"/>
      <c r="N6" s="113"/>
      <c r="O6" s="113"/>
      <c r="P6" s="113"/>
      <c r="Q6" s="113"/>
      <c r="R6" s="113"/>
      <c r="S6" s="113"/>
      <c r="T6" s="114"/>
      <c r="U6" s="46"/>
      <c r="V6" s="46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3"/>
    </row>
    <row r="7" spans="1:102" ht="15.75" thickBo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3"/>
    </row>
    <row r="8" spans="1:102" ht="13.5" thickBot="1">
      <c r="A8" s="211"/>
      <c r="B8" s="212" t="s">
        <v>0</v>
      </c>
      <c r="C8" s="213" t="s">
        <v>10</v>
      </c>
      <c r="D8" s="213"/>
      <c r="E8" s="213"/>
      <c r="F8" s="213"/>
      <c r="G8" s="213"/>
      <c r="H8" s="213" t="s">
        <v>16</v>
      </c>
      <c r="I8" s="213"/>
      <c r="J8" s="213"/>
      <c r="K8" s="213"/>
      <c r="L8" s="213"/>
      <c r="M8" s="213" t="s">
        <v>18</v>
      </c>
      <c r="N8" s="213"/>
      <c r="O8" s="213"/>
      <c r="P8" s="213"/>
      <c r="Q8" s="213"/>
      <c r="R8" s="213" t="s">
        <v>17</v>
      </c>
      <c r="S8" s="213"/>
      <c r="T8" s="213"/>
      <c r="U8" s="213"/>
      <c r="V8" s="213"/>
      <c r="W8" s="213" t="s">
        <v>2</v>
      </c>
      <c r="X8" s="213"/>
      <c r="Y8" s="213"/>
      <c r="Z8" s="213"/>
      <c r="AA8" s="213"/>
      <c r="AB8" s="213" t="s">
        <v>3</v>
      </c>
      <c r="AC8" s="213"/>
      <c r="AD8" s="213"/>
      <c r="AE8" s="213"/>
      <c r="AF8" s="213"/>
      <c r="AG8" s="213" t="s">
        <v>19</v>
      </c>
      <c r="AH8" s="213"/>
      <c r="AI8" s="213"/>
      <c r="AJ8" s="213"/>
      <c r="AK8" s="213"/>
      <c r="AL8" s="213" t="s">
        <v>20</v>
      </c>
      <c r="AM8" s="213"/>
      <c r="AN8" s="213"/>
      <c r="AO8" s="213"/>
      <c r="AP8" s="213"/>
      <c r="AQ8" s="213" t="s">
        <v>21</v>
      </c>
      <c r="AR8" s="213"/>
      <c r="AS8" s="213"/>
      <c r="AT8" s="213"/>
      <c r="AU8" s="213"/>
      <c r="AV8" s="213" t="s">
        <v>1</v>
      </c>
      <c r="AW8" s="213"/>
      <c r="AX8" s="213"/>
      <c r="AY8" s="213"/>
      <c r="AZ8" s="213"/>
      <c r="BA8" s="213" t="s">
        <v>4</v>
      </c>
      <c r="BB8" s="213"/>
      <c r="BC8" s="213"/>
      <c r="BD8" s="213"/>
      <c r="BE8" s="213"/>
      <c r="BF8" s="213" t="s">
        <v>22</v>
      </c>
      <c r="BG8" s="213"/>
      <c r="BH8" s="213"/>
      <c r="BI8" s="213"/>
      <c r="BJ8" s="213"/>
      <c r="BK8" s="213" t="s">
        <v>23</v>
      </c>
      <c r="BL8" s="213"/>
      <c r="BM8" s="213"/>
      <c r="BN8" s="213"/>
      <c r="BO8" s="213"/>
      <c r="BP8" s="213" t="s">
        <v>24</v>
      </c>
      <c r="BQ8" s="213"/>
      <c r="BR8" s="213"/>
      <c r="BS8" s="213"/>
      <c r="BT8" s="213"/>
      <c r="BU8" s="213" t="s">
        <v>25</v>
      </c>
      <c r="BV8" s="213"/>
      <c r="BW8" s="213"/>
      <c r="BX8" s="213"/>
      <c r="BY8" s="213"/>
      <c r="BZ8" s="213" t="s">
        <v>43</v>
      </c>
      <c r="CA8" s="213"/>
      <c r="CB8" s="213"/>
      <c r="CC8" s="213"/>
      <c r="CD8" s="213"/>
      <c r="CE8" s="213" t="s">
        <v>42</v>
      </c>
      <c r="CF8" s="213"/>
      <c r="CG8" s="213"/>
      <c r="CH8" s="213"/>
      <c r="CI8" s="213"/>
      <c r="CJ8" s="213" t="s">
        <v>44</v>
      </c>
      <c r="CK8" s="213"/>
      <c r="CL8" s="213"/>
      <c r="CM8" s="213"/>
      <c r="CN8" s="213"/>
      <c r="CO8" s="213" t="s">
        <v>45</v>
      </c>
      <c r="CP8" s="213"/>
      <c r="CQ8" s="213"/>
      <c r="CR8" s="213"/>
      <c r="CS8" s="213"/>
      <c r="CT8" s="214" t="s">
        <v>47</v>
      </c>
      <c r="CU8" s="214"/>
      <c r="CV8" s="214"/>
      <c r="CW8" s="214"/>
      <c r="CX8" s="214"/>
    </row>
    <row r="9" spans="1:102" ht="72.75" customHeight="1" thickBot="1">
      <c r="A9" s="211"/>
      <c r="B9" s="212"/>
      <c r="C9" s="33" t="s">
        <v>12</v>
      </c>
      <c r="D9" s="33" t="s">
        <v>13</v>
      </c>
      <c r="E9" s="33" t="s">
        <v>14</v>
      </c>
      <c r="F9" s="33" t="s">
        <v>15</v>
      </c>
      <c r="G9" s="32" t="s">
        <v>11</v>
      </c>
      <c r="H9" s="33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</row>
    <row r="10" spans="1:102" ht="15.75" thickBot="1">
      <c r="A10" s="24">
        <v>1</v>
      </c>
      <c r="B10" s="36"/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7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8" t="e">
        <f>AVERAGE(AV10:AY10)</f>
        <v>#DIV/0!</v>
      </c>
      <c r="BA10" s="29"/>
      <c r="BB10" s="35"/>
      <c r="BC10" s="35"/>
      <c r="BD10" s="35"/>
      <c r="BE10" s="88" t="e">
        <f>AVERAGE(BA10:BD10)</f>
        <v>#DIV/0!</v>
      </c>
      <c r="BF10" s="154"/>
      <c r="BG10" s="31"/>
      <c r="BH10" s="31"/>
      <c r="BI10" s="155"/>
      <c r="BJ10" s="88" t="e">
        <f>AVERAGE(BF10:BI10)</f>
        <v>#DIV/0!</v>
      </c>
      <c r="BK10" s="154"/>
      <c r="BL10" s="31"/>
      <c r="BM10" s="29"/>
      <c r="BN10" s="35"/>
      <c r="BO10" s="88" t="e">
        <f>AVERAGE(BK10:BN10)</f>
        <v>#DIV/0!</v>
      </c>
      <c r="BP10" s="29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92">
        <f>COUNTIFS(C10:BY10,5,$C$9:$BY$9,"I четверть")</f>
        <v>0</v>
      </c>
      <c r="CA10" s="93">
        <f>COUNTIFS(C10:BY10,5,$C$9:$BY$9,"II четверть")</f>
        <v>0</v>
      </c>
      <c r="CB10" s="93">
        <f>COUNTIFS(C10:BY10,5,$C$9:$BY$9,"III четверть")</f>
        <v>0</v>
      </c>
      <c r="CC10" s="93">
        <f>COUNTIFS(C10:BY10,5,$C$9:$BY$9,"IV четверть")</f>
        <v>0</v>
      </c>
      <c r="CD10" s="93">
        <f>COUNTIFS(C10:BY10,5,$C$9:$BY$9,"Годовая")</f>
        <v>0</v>
      </c>
      <c r="CE10" s="93">
        <f>COUNTIFS(C10:BY10,4,$C$9:$BY$9,"I четверть")</f>
        <v>0</v>
      </c>
      <c r="CF10" s="93">
        <f>COUNTIFS(C10:BY10,4,$C$9:$BY$9,"II четверть")</f>
        <v>0</v>
      </c>
      <c r="CG10" s="93">
        <f>COUNTIFS(C10:BY10,4,$C$9:$BY$9,"III четверть")</f>
        <v>0</v>
      </c>
      <c r="CH10" s="93">
        <f>COUNTIFS(C10:BY10,4,$C$9:$BY$9,"IV четверть")</f>
        <v>0</v>
      </c>
      <c r="CI10" s="93">
        <f>COUNTIFS(C10:BY10,4,$C$9:$BY$9,"Годовая")</f>
        <v>0</v>
      </c>
      <c r="CJ10" s="93">
        <f>COUNTIFS(C10:BY10,3,$C$9:$BY$9,"I четверть")</f>
        <v>0</v>
      </c>
      <c r="CK10" s="93">
        <f>COUNTIFS(C10:BY10,3,$C$9:$BY$9,"II четверть")</f>
        <v>0</v>
      </c>
      <c r="CL10" s="93">
        <f>COUNTIFS(C10:BY10,3,$C$9:$BY$9,"III четверть")</f>
        <v>0</v>
      </c>
      <c r="CM10" s="93">
        <f>COUNTIFS(C10:BY10,3,$C$9:$BY$9,"IV четверть")</f>
        <v>0</v>
      </c>
      <c r="CN10" s="93">
        <f>COUNTIFS(C10:BY10,3,$C$9:$BY$9,"Годовая")</f>
        <v>0</v>
      </c>
      <c r="CO10" s="93">
        <f>COUNTIFS(C10:BY10,2,$C$9:$BY$9,"I четверть")</f>
        <v>0</v>
      </c>
      <c r="CP10" s="93">
        <f>COUNTIFS(C10:BY10,2,$C$9:$BY$9,"II четверть")</f>
        <v>0</v>
      </c>
      <c r="CQ10" s="93">
        <f>COUNTIFS(C10:BY10,2,$C$9:$BY$9,"III четверть")</f>
        <v>0</v>
      </c>
      <c r="CR10" s="93">
        <f>COUNTIFS(C10:BY10,2,$C$9:$BY$9,"IV четверть")</f>
        <v>0</v>
      </c>
      <c r="CS10" s="93">
        <f>COUNTIFS(C10:BY10,2,$C$9:$BY$9,"Годовая")</f>
        <v>0</v>
      </c>
      <c r="CT10" s="95">
        <f>ROUNDUP((BZ10*1+CE10*0.64+CJ10*0.36+CO10*0.14)/14*100,0)</f>
        <v>0</v>
      </c>
      <c r="CU10" s="95">
        <f t="shared" ref="CU10:CX25" si="0">ROUNDUP((CA10*1+CF10*0.64+CK10*0.36+CP10*0.14)/15*100,0)</f>
        <v>0</v>
      </c>
      <c r="CV10" s="95">
        <f t="shared" si="0"/>
        <v>0</v>
      </c>
      <c r="CW10" s="95">
        <f t="shared" si="0"/>
        <v>0</v>
      </c>
      <c r="CX10" s="95">
        <f t="shared" si="0"/>
        <v>0</v>
      </c>
    </row>
    <row r="11" spans="1:102" ht="14.25" thickBot="1">
      <c r="A11" s="24">
        <v>2</v>
      </c>
      <c r="B11" s="37"/>
      <c r="C11" s="16"/>
      <c r="D11" s="16"/>
      <c r="E11" s="16"/>
      <c r="F11" s="22"/>
      <c r="G11" s="103" t="e">
        <f t="shared" ref="G11:G25" si="1">AVERAGE(C11:F11)</f>
        <v>#DIV/0!</v>
      </c>
      <c r="H11" s="17"/>
      <c r="I11" s="18"/>
      <c r="J11" s="18"/>
      <c r="K11" s="20"/>
      <c r="L11" s="86" t="e">
        <f t="shared" ref="L11:L25" si="2">AVERAGE(H11:K11)</f>
        <v>#DIV/0!</v>
      </c>
      <c r="M11" s="11"/>
      <c r="N11" s="10"/>
      <c r="O11" s="10"/>
      <c r="P11" s="13"/>
      <c r="Q11" s="87" t="e">
        <f t="shared" ref="Q11:Q25" si="3">AVERAGE(M11:P11)</f>
        <v>#DIV/0!</v>
      </c>
      <c r="R11" s="11"/>
      <c r="S11" s="10"/>
      <c r="T11" s="10"/>
      <c r="U11" s="13"/>
      <c r="V11" s="87" t="e">
        <f t="shared" ref="V11:V25" si="4">AVERAGE(R11:U11)</f>
        <v>#DIV/0!</v>
      </c>
      <c r="W11" s="11"/>
      <c r="X11" s="10"/>
      <c r="Y11" s="10"/>
      <c r="Z11" s="13"/>
      <c r="AA11" s="87" t="e">
        <f t="shared" ref="AA11:AA25" si="5">AVERAGE(W11:Z11)</f>
        <v>#DIV/0!</v>
      </c>
      <c r="AB11" s="11"/>
      <c r="AC11" s="10"/>
      <c r="AD11" s="12"/>
      <c r="AE11" s="13"/>
      <c r="AF11" s="87" t="e">
        <f t="shared" ref="AF11:AF25" si="6">AVERAGE(AB11:AE11)</f>
        <v>#DIV/0!</v>
      </c>
      <c r="AG11" s="11"/>
      <c r="AH11" s="14"/>
      <c r="AI11" s="13"/>
      <c r="AJ11" s="13"/>
      <c r="AK11" s="105" t="e">
        <f t="shared" ref="AK11:AK25" si="7">AVERAGE(AG11:AJ11)</f>
        <v>#DIV/0!</v>
      </c>
      <c r="AL11" s="15"/>
      <c r="AM11" s="15"/>
      <c r="AN11" s="10"/>
      <c r="AO11" s="22"/>
      <c r="AP11" s="88" t="e">
        <f t="shared" ref="AP11:AP25" si="8">AVERAGE(AL11:AO11)</f>
        <v>#DIV/0!</v>
      </c>
      <c r="AQ11" s="14"/>
      <c r="AR11" s="22"/>
      <c r="AS11" s="22"/>
      <c r="AT11" s="22"/>
      <c r="AU11" s="88" t="e">
        <f t="shared" ref="AU11:AU24" si="9">AVERAGE(AQ11:AT11)</f>
        <v>#DIV/0!</v>
      </c>
      <c r="AV11" s="14"/>
      <c r="AW11" s="22"/>
      <c r="AX11" s="22"/>
      <c r="AY11" s="22"/>
      <c r="AZ11" s="89" t="e">
        <f t="shared" ref="AZ11:AZ25" si="10">AVERAGE(AV11:AY11)</f>
        <v>#DIV/0!</v>
      </c>
      <c r="BA11" s="14"/>
      <c r="BB11" s="22"/>
      <c r="BC11" s="22"/>
      <c r="BD11" s="22"/>
      <c r="BE11" s="89" t="e">
        <f t="shared" ref="BE11:BE25" si="11">AVERAGE(BA11:BD11)</f>
        <v>#DIV/0!</v>
      </c>
      <c r="BF11" s="15"/>
      <c r="BG11" s="16"/>
      <c r="BH11" s="16"/>
      <c r="BI11" s="22"/>
      <c r="BJ11" s="89" t="e">
        <f t="shared" ref="BJ11:BJ25" si="12">AVERAGE(BF11:BI11)</f>
        <v>#DIV/0!</v>
      </c>
      <c r="BK11" s="15"/>
      <c r="BL11" s="16"/>
      <c r="BM11" s="14"/>
      <c r="BN11" s="22"/>
      <c r="BO11" s="88" t="e">
        <f t="shared" ref="BO11:BO25" si="13">AVERAGE(BK11:BN11)</f>
        <v>#DIV/0!</v>
      </c>
      <c r="BP11" s="14"/>
      <c r="BQ11" s="16"/>
      <c r="BR11" s="16"/>
      <c r="BS11" s="22"/>
      <c r="BT11" s="88" t="e">
        <f t="shared" ref="BT11:BT25" si="14">AVERAGE(BP11:BS11)</f>
        <v>#DIV/0!</v>
      </c>
      <c r="BU11" s="15"/>
      <c r="BV11" s="16"/>
      <c r="BW11" s="16"/>
      <c r="BX11" s="22"/>
      <c r="BY11" s="88" t="e">
        <f t="shared" ref="BY11:BY25" si="15">AVERAGE(BU11:BX11)</f>
        <v>#DIV/0!</v>
      </c>
      <c r="BZ11" s="83">
        <f>COUNTIFS(C11:BY11,5,$C$9:$BY$9,"I четверть")</f>
        <v>0</v>
      </c>
      <c r="CA11" s="77">
        <f t="shared" ref="CA11:CA25" si="16">COUNTIFS(C11:BY11,5,$C$9:$BY$9,"II четверть")</f>
        <v>0</v>
      </c>
      <c r="CB11" s="77">
        <f t="shared" ref="CB11:CB25" si="17">COUNTIFS(C11:BY11,5,$C$9:$BY$9,"III четверть")</f>
        <v>0</v>
      </c>
      <c r="CC11" s="77">
        <f t="shared" ref="CC11:CC24" si="18">COUNTIFS(C11:BY11,5,$C$9:$BY$9,"IV четверть")</f>
        <v>0</v>
      </c>
      <c r="CD11" s="77">
        <f t="shared" ref="CD11:CD25" si="19">COUNTIFS(C11:BY11,5,$C$9:$BY$9,"Годовая")</f>
        <v>0</v>
      </c>
      <c r="CE11" s="77">
        <f>COUNTIFS(C11:BY11,4,$C$9:$BY$9,"I четверть")</f>
        <v>0</v>
      </c>
      <c r="CF11" s="77">
        <f t="shared" ref="CF11:CF25" si="20">COUNTIFS(C11:BY11,4,$C$9:$BY$9,"II четверть")</f>
        <v>0</v>
      </c>
      <c r="CG11" s="77">
        <f t="shared" ref="CG11:CG25" si="21">COUNTIFS(C11:BY11,4,$C$9:$BY$9,"III четверть")</f>
        <v>0</v>
      </c>
      <c r="CH11" s="77">
        <f t="shared" ref="CH11:CH25" si="22">COUNTIFS(C11:BY11,4,$C$9:$BY$9,"IV четверть")</f>
        <v>0</v>
      </c>
      <c r="CI11" s="77">
        <f t="shared" ref="CI11:CI25" si="23">COUNTIFS(C11:BY11,4,$C$9:$BY$9,"Годовая")</f>
        <v>0</v>
      </c>
      <c r="CJ11" s="77">
        <f t="shared" ref="CJ11:CJ25" si="24">COUNTIFS(C11:BY11,3,$C$9:$BY$9,"I четверть")</f>
        <v>0</v>
      </c>
      <c r="CK11" s="77">
        <f t="shared" ref="CK11:CK25" si="25">COUNTIFS(C11:BY11,3,$C$9:$BY$9,"II четверть")</f>
        <v>0</v>
      </c>
      <c r="CL11" s="77">
        <f t="shared" ref="CL11:CL25" si="26">COUNTIFS(C11:BY11,3,$C$9:$BY$9,"III четверть")</f>
        <v>0</v>
      </c>
      <c r="CM11" s="77">
        <f t="shared" ref="CM11:CM25" si="27">COUNTIFS(C11:BY11,3,$C$9:$BY$9,"IV четверть")</f>
        <v>0</v>
      </c>
      <c r="CN11" s="77">
        <f t="shared" ref="CN11:CN25" si="28">COUNTIFS(C11:BY11,3,$C$9:$BY$9,"Годовая")</f>
        <v>0</v>
      </c>
      <c r="CO11" s="77">
        <f t="shared" ref="CO11:CO24" si="29">COUNTIFS(C11:BY11,2,$C$9:$BY$9,"I четверть")</f>
        <v>0</v>
      </c>
      <c r="CP11" s="77">
        <f t="shared" ref="CP11:CP25" si="30">COUNTIFS(C11:BY11,2,$C$9:$BY$9,"II четверть")</f>
        <v>0</v>
      </c>
      <c r="CQ11" s="77">
        <f t="shared" ref="CQ11:CQ25" si="31">COUNTIFS(C11:BY11,2,$C$9:$BY$9,"III четверть")</f>
        <v>0</v>
      </c>
      <c r="CR11" s="77">
        <f t="shared" ref="CR11:CR25" si="32">COUNTIFS(C11:BY11,2,$C$9:$BY$9,"IV четверть")</f>
        <v>0</v>
      </c>
      <c r="CS11" s="77">
        <f t="shared" ref="CS11:CS25" si="33">COUNTIFS(C11:BY11,2,$C$9:$BY$9,"Годовая")</f>
        <v>0</v>
      </c>
      <c r="CT11" s="78">
        <f t="shared" ref="CT11:CT25" si="34">ROUNDUP((BZ11*1+CE11*0.64+CJ11*0.36+CO11*0.14)/14*100,0)</f>
        <v>0</v>
      </c>
      <c r="CU11" s="78">
        <f t="shared" si="0"/>
        <v>0</v>
      </c>
      <c r="CV11" s="78">
        <f t="shared" si="0"/>
        <v>0</v>
      </c>
      <c r="CW11" s="78">
        <f t="shared" si="0"/>
        <v>0</v>
      </c>
      <c r="CX11" s="78">
        <f t="shared" si="0"/>
        <v>0</v>
      </c>
    </row>
    <row r="12" spans="1:102" ht="14.25" thickBot="1">
      <c r="A12" s="24">
        <v>3</v>
      </c>
      <c r="B12" s="37"/>
      <c r="C12" s="16"/>
      <c r="D12" s="16"/>
      <c r="E12" s="16"/>
      <c r="F12" s="22"/>
      <c r="G12" s="103" t="e">
        <f t="shared" si="1"/>
        <v>#DIV/0!</v>
      </c>
      <c r="H12" s="17"/>
      <c r="I12" s="18"/>
      <c r="J12" s="18"/>
      <c r="K12" s="20"/>
      <c r="L12" s="86" t="e">
        <f t="shared" si="2"/>
        <v>#DIV/0!</v>
      </c>
      <c r="M12" s="11"/>
      <c r="N12" s="11"/>
      <c r="O12" s="11"/>
      <c r="P12" s="12"/>
      <c r="Q12" s="87" t="e">
        <f t="shared" si="3"/>
        <v>#DIV/0!</v>
      </c>
      <c r="R12" s="11"/>
      <c r="S12" s="11"/>
      <c r="T12" s="11"/>
      <c r="U12" s="12"/>
      <c r="V12" s="87" t="e">
        <f t="shared" si="4"/>
        <v>#DIV/0!</v>
      </c>
      <c r="W12" s="11"/>
      <c r="X12" s="11"/>
      <c r="Y12" s="11"/>
      <c r="Z12" s="12"/>
      <c r="AA12" s="87" t="e">
        <f t="shared" si="5"/>
        <v>#DIV/0!</v>
      </c>
      <c r="AB12" s="11"/>
      <c r="AC12" s="10"/>
      <c r="AD12" s="12"/>
      <c r="AE12" s="13"/>
      <c r="AF12" s="87" t="e">
        <f t="shared" si="6"/>
        <v>#DIV/0!</v>
      </c>
      <c r="AG12" s="11"/>
      <c r="AH12" s="14"/>
      <c r="AI12" s="13"/>
      <c r="AJ12" s="13"/>
      <c r="AK12" s="105" t="e">
        <f t="shared" si="7"/>
        <v>#DIV/0!</v>
      </c>
      <c r="AL12" s="15"/>
      <c r="AM12" s="15"/>
      <c r="AN12" s="10"/>
      <c r="AO12" s="22"/>
      <c r="AP12" s="88" t="e">
        <f t="shared" si="8"/>
        <v>#DIV/0!</v>
      </c>
      <c r="AQ12" s="14"/>
      <c r="AR12" s="22"/>
      <c r="AS12" s="22"/>
      <c r="AT12" s="22"/>
      <c r="AU12" s="88" t="e">
        <f t="shared" si="9"/>
        <v>#DIV/0!</v>
      </c>
      <c r="AV12" s="14"/>
      <c r="AW12" s="22"/>
      <c r="AX12" s="22"/>
      <c r="AY12" s="22"/>
      <c r="AZ12" s="89" t="e">
        <f t="shared" si="10"/>
        <v>#DIV/0!</v>
      </c>
      <c r="BA12" s="14"/>
      <c r="BB12" s="22"/>
      <c r="BC12" s="22"/>
      <c r="BD12" s="22"/>
      <c r="BE12" s="89" t="e">
        <f t="shared" si="11"/>
        <v>#DIV/0!</v>
      </c>
      <c r="BF12" s="15"/>
      <c r="BG12" s="16"/>
      <c r="BH12" s="16"/>
      <c r="BI12" s="22"/>
      <c r="BJ12" s="89" t="e">
        <f t="shared" si="12"/>
        <v>#DIV/0!</v>
      </c>
      <c r="BK12" s="15"/>
      <c r="BL12" s="16"/>
      <c r="BM12" s="14"/>
      <c r="BN12" s="22"/>
      <c r="BO12" s="88" t="e">
        <f t="shared" si="13"/>
        <v>#DIV/0!</v>
      </c>
      <c r="BP12" s="14"/>
      <c r="BQ12" s="16"/>
      <c r="BR12" s="16"/>
      <c r="BS12" s="22"/>
      <c r="BT12" s="88" t="e">
        <f t="shared" si="14"/>
        <v>#DIV/0!</v>
      </c>
      <c r="BU12" s="15"/>
      <c r="BV12" s="16"/>
      <c r="BW12" s="16"/>
      <c r="BX12" s="22"/>
      <c r="BY12" s="88" t="e">
        <f t="shared" si="15"/>
        <v>#DIV/0!</v>
      </c>
      <c r="BZ12" s="83">
        <f>COUNTIFS(C12:BY12,5,$C$9:$BY$9,"I четверть")</f>
        <v>0</v>
      </c>
      <c r="CA12" s="77">
        <f t="shared" si="16"/>
        <v>0</v>
      </c>
      <c r="CB12" s="77">
        <f t="shared" si="17"/>
        <v>0</v>
      </c>
      <c r="CC12" s="77">
        <f t="shared" si="18"/>
        <v>0</v>
      </c>
      <c r="CD12" s="77">
        <f t="shared" si="19"/>
        <v>0</v>
      </c>
      <c r="CE12" s="77">
        <f t="shared" ref="CE12:CE25" si="35">COUNTIFS(C12:BY12,4,$C$9:$BY$9,"I четверть")</f>
        <v>0</v>
      </c>
      <c r="CF12" s="77">
        <f t="shared" si="20"/>
        <v>0</v>
      </c>
      <c r="CG12" s="77">
        <f t="shared" si="21"/>
        <v>0</v>
      </c>
      <c r="CH12" s="77">
        <f t="shared" si="22"/>
        <v>0</v>
      </c>
      <c r="CI12" s="77">
        <f t="shared" si="23"/>
        <v>0</v>
      </c>
      <c r="CJ12" s="77">
        <f t="shared" si="24"/>
        <v>0</v>
      </c>
      <c r="CK12" s="77">
        <f t="shared" si="25"/>
        <v>0</v>
      </c>
      <c r="CL12" s="77">
        <f t="shared" si="26"/>
        <v>0</v>
      </c>
      <c r="CM12" s="77">
        <f t="shared" si="27"/>
        <v>0</v>
      </c>
      <c r="CN12" s="77">
        <f t="shared" si="28"/>
        <v>0</v>
      </c>
      <c r="CO12" s="77">
        <f t="shared" si="29"/>
        <v>0</v>
      </c>
      <c r="CP12" s="77">
        <f t="shared" si="30"/>
        <v>0</v>
      </c>
      <c r="CQ12" s="77">
        <f t="shared" si="31"/>
        <v>0</v>
      </c>
      <c r="CR12" s="77">
        <f t="shared" si="32"/>
        <v>0</v>
      </c>
      <c r="CS12" s="77">
        <f t="shared" si="33"/>
        <v>0</v>
      </c>
      <c r="CT12" s="78">
        <f t="shared" si="34"/>
        <v>0</v>
      </c>
      <c r="CU12" s="78">
        <f t="shared" si="0"/>
        <v>0</v>
      </c>
      <c r="CV12" s="78">
        <f t="shared" si="0"/>
        <v>0</v>
      </c>
      <c r="CW12" s="78">
        <f t="shared" si="0"/>
        <v>0</v>
      </c>
      <c r="CX12" s="78">
        <f t="shared" si="0"/>
        <v>0</v>
      </c>
    </row>
    <row r="13" spans="1:102" ht="14.25" thickBot="1">
      <c r="A13" s="24">
        <v>4</v>
      </c>
      <c r="B13" s="37"/>
      <c r="C13" s="16"/>
      <c r="D13" s="16"/>
      <c r="E13" s="16"/>
      <c r="F13" s="22"/>
      <c r="G13" s="103" t="e">
        <f t="shared" si="1"/>
        <v>#DIV/0!</v>
      </c>
      <c r="H13" s="17"/>
      <c r="I13" s="18"/>
      <c r="J13" s="18"/>
      <c r="K13" s="20"/>
      <c r="L13" s="86" t="e">
        <f t="shared" si="2"/>
        <v>#DIV/0!</v>
      </c>
      <c r="M13" s="11"/>
      <c r="N13" s="11"/>
      <c r="O13" s="11"/>
      <c r="P13" s="12"/>
      <c r="Q13" s="87" t="e">
        <f t="shared" si="3"/>
        <v>#DIV/0!</v>
      </c>
      <c r="R13" s="11"/>
      <c r="S13" s="11"/>
      <c r="T13" s="11"/>
      <c r="U13" s="12"/>
      <c r="V13" s="87" t="e">
        <f t="shared" si="4"/>
        <v>#DIV/0!</v>
      </c>
      <c r="W13" s="11"/>
      <c r="X13" s="11"/>
      <c r="Y13" s="11"/>
      <c r="Z13" s="12"/>
      <c r="AA13" s="87" t="e">
        <f t="shared" si="5"/>
        <v>#DIV/0!</v>
      </c>
      <c r="AB13" s="11"/>
      <c r="AC13" s="10"/>
      <c r="AD13" s="12"/>
      <c r="AE13" s="13"/>
      <c r="AF13" s="87" t="e">
        <f t="shared" si="6"/>
        <v>#DIV/0!</v>
      </c>
      <c r="AG13" s="11"/>
      <c r="AH13" s="14"/>
      <c r="AI13" s="13"/>
      <c r="AJ13" s="13"/>
      <c r="AK13" s="105" t="e">
        <f t="shared" si="7"/>
        <v>#DIV/0!</v>
      </c>
      <c r="AL13" s="15"/>
      <c r="AM13" s="15"/>
      <c r="AN13" s="16"/>
      <c r="AO13" s="22"/>
      <c r="AP13" s="88" t="e">
        <f t="shared" si="8"/>
        <v>#DIV/0!</v>
      </c>
      <c r="AQ13" s="14"/>
      <c r="AR13" s="22"/>
      <c r="AS13" s="22"/>
      <c r="AT13" s="22"/>
      <c r="AU13" s="88" t="e">
        <f t="shared" si="9"/>
        <v>#DIV/0!</v>
      </c>
      <c r="AV13" s="14"/>
      <c r="AW13" s="22"/>
      <c r="AX13" s="22"/>
      <c r="AY13" s="22"/>
      <c r="AZ13" s="89" t="e">
        <f t="shared" si="10"/>
        <v>#DIV/0!</v>
      </c>
      <c r="BA13" s="14"/>
      <c r="BB13" s="22"/>
      <c r="BC13" s="22"/>
      <c r="BD13" s="22"/>
      <c r="BE13" s="89" t="e">
        <f t="shared" si="11"/>
        <v>#DIV/0!</v>
      </c>
      <c r="BF13" s="15"/>
      <c r="BG13" s="16"/>
      <c r="BH13" s="16"/>
      <c r="BI13" s="22"/>
      <c r="BJ13" s="89" t="e">
        <f t="shared" si="12"/>
        <v>#DIV/0!</v>
      </c>
      <c r="BK13" s="15"/>
      <c r="BL13" s="16"/>
      <c r="BM13" s="14"/>
      <c r="BN13" s="22"/>
      <c r="BO13" s="88" t="e">
        <f t="shared" si="13"/>
        <v>#DIV/0!</v>
      </c>
      <c r="BP13" s="14"/>
      <c r="BQ13" s="16"/>
      <c r="BR13" s="16"/>
      <c r="BS13" s="22"/>
      <c r="BT13" s="88" t="e">
        <f t="shared" si="14"/>
        <v>#DIV/0!</v>
      </c>
      <c r="BU13" s="15"/>
      <c r="BV13" s="16"/>
      <c r="BW13" s="16"/>
      <c r="BX13" s="22"/>
      <c r="BY13" s="88" t="e">
        <f t="shared" si="15"/>
        <v>#DIV/0!</v>
      </c>
      <c r="BZ13" s="83">
        <f t="shared" ref="BZ13:BZ24" si="36">COUNTIFS(C13:BY13,5,$C$9:$BY$9,"I четверть")</f>
        <v>0</v>
      </c>
      <c r="CA13" s="77">
        <f t="shared" si="16"/>
        <v>0</v>
      </c>
      <c r="CB13" s="77">
        <f t="shared" si="17"/>
        <v>0</v>
      </c>
      <c r="CC13" s="77">
        <f t="shared" si="18"/>
        <v>0</v>
      </c>
      <c r="CD13" s="77">
        <f t="shared" si="19"/>
        <v>0</v>
      </c>
      <c r="CE13" s="77">
        <f t="shared" si="35"/>
        <v>0</v>
      </c>
      <c r="CF13" s="77">
        <f t="shared" si="20"/>
        <v>0</v>
      </c>
      <c r="CG13" s="77">
        <f t="shared" si="21"/>
        <v>0</v>
      </c>
      <c r="CH13" s="77">
        <f t="shared" si="22"/>
        <v>0</v>
      </c>
      <c r="CI13" s="77">
        <f t="shared" si="23"/>
        <v>0</v>
      </c>
      <c r="CJ13" s="77">
        <f t="shared" si="24"/>
        <v>0</v>
      </c>
      <c r="CK13" s="77">
        <f t="shared" si="25"/>
        <v>0</v>
      </c>
      <c r="CL13" s="77">
        <f t="shared" si="26"/>
        <v>0</v>
      </c>
      <c r="CM13" s="77">
        <f t="shared" si="27"/>
        <v>0</v>
      </c>
      <c r="CN13" s="77">
        <f t="shared" si="28"/>
        <v>0</v>
      </c>
      <c r="CO13" s="77">
        <f t="shared" si="29"/>
        <v>0</v>
      </c>
      <c r="CP13" s="77">
        <f t="shared" si="30"/>
        <v>0</v>
      </c>
      <c r="CQ13" s="77">
        <f t="shared" si="31"/>
        <v>0</v>
      </c>
      <c r="CR13" s="77">
        <f t="shared" si="32"/>
        <v>0</v>
      </c>
      <c r="CS13" s="77">
        <f t="shared" si="33"/>
        <v>0</v>
      </c>
      <c r="CT13" s="78">
        <f t="shared" si="34"/>
        <v>0</v>
      </c>
      <c r="CU13" s="78">
        <f t="shared" si="0"/>
        <v>0</v>
      </c>
      <c r="CV13" s="78">
        <f t="shared" si="0"/>
        <v>0</v>
      </c>
      <c r="CW13" s="78">
        <f t="shared" si="0"/>
        <v>0</v>
      </c>
      <c r="CX13" s="78">
        <f t="shared" si="0"/>
        <v>0</v>
      </c>
    </row>
    <row r="14" spans="1:102" ht="14.25" thickBot="1">
      <c r="A14" s="24">
        <v>5</v>
      </c>
      <c r="B14" s="37"/>
      <c r="C14" s="16"/>
      <c r="D14" s="16"/>
      <c r="E14" s="16"/>
      <c r="F14" s="22"/>
      <c r="G14" s="103" t="e">
        <f t="shared" si="1"/>
        <v>#DIV/0!</v>
      </c>
      <c r="H14" s="17"/>
      <c r="I14" s="18"/>
      <c r="J14" s="18"/>
      <c r="K14" s="20"/>
      <c r="L14" s="86" t="e">
        <f t="shared" si="2"/>
        <v>#DIV/0!</v>
      </c>
      <c r="M14" s="11"/>
      <c r="N14" s="11"/>
      <c r="O14" s="11"/>
      <c r="P14" s="12"/>
      <c r="Q14" s="87" t="e">
        <f t="shared" si="3"/>
        <v>#DIV/0!</v>
      </c>
      <c r="R14" s="11"/>
      <c r="S14" s="11"/>
      <c r="T14" s="11"/>
      <c r="U14" s="12"/>
      <c r="V14" s="87" t="e">
        <f t="shared" si="4"/>
        <v>#DIV/0!</v>
      </c>
      <c r="W14" s="11"/>
      <c r="X14" s="11"/>
      <c r="Y14" s="11"/>
      <c r="Z14" s="12"/>
      <c r="AA14" s="87" t="e">
        <f t="shared" si="5"/>
        <v>#DIV/0!</v>
      </c>
      <c r="AB14" s="11"/>
      <c r="AC14" s="10"/>
      <c r="AD14" s="12"/>
      <c r="AE14" s="13"/>
      <c r="AF14" s="87" t="e">
        <f t="shared" si="6"/>
        <v>#DIV/0!</v>
      </c>
      <c r="AG14" s="11"/>
      <c r="AH14" s="14"/>
      <c r="AI14" s="13"/>
      <c r="AJ14" s="13"/>
      <c r="AK14" s="105" t="e">
        <f t="shared" si="7"/>
        <v>#DIV/0!</v>
      </c>
      <c r="AL14" s="15"/>
      <c r="AM14" s="15"/>
      <c r="AN14" s="16"/>
      <c r="AO14" s="22"/>
      <c r="AP14" s="88" t="e">
        <f t="shared" si="8"/>
        <v>#DIV/0!</v>
      </c>
      <c r="AQ14" s="14"/>
      <c r="AR14" s="22"/>
      <c r="AS14" s="22"/>
      <c r="AT14" s="22"/>
      <c r="AU14" s="88" t="e">
        <f t="shared" si="9"/>
        <v>#DIV/0!</v>
      </c>
      <c r="AV14" s="14"/>
      <c r="AW14" s="22"/>
      <c r="AX14" s="22"/>
      <c r="AY14" s="22"/>
      <c r="AZ14" s="89" t="e">
        <f t="shared" si="10"/>
        <v>#DIV/0!</v>
      </c>
      <c r="BA14" s="14"/>
      <c r="BB14" s="22"/>
      <c r="BC14" s="22"/>
      <c r="BD14" s="22"/>
      <c r="BE14" s="89" t="e">
        <f t="shared" si="11"/>
        <v>#DIV/0!</v>
      </c>
      <c r="BF14" s="15"/>
      <c r="BG14" s="16"/>
      <c r="BH14" s="16"/>
      <c r="BI14" s="22"/>
      <c r="BJ14" s="89" t="e">
        <f t="shared" si="12"/>
        <v>#DIV/0!</v>
      </c>
      <c r="BK14" s="15"/>
      <c r="BL14" s="16"/>
      <c r="BM14" s="14"/>
      <c r="BN14" s="22"/>
      <c r="BO14" s="88" t="e">
        <f t="shared" si="13"/>
        <v>#DIV/0!</v>
      </c>
      <c r="BP14" s="14"/>
      <c r="BQ14" s="16"/>
      <c r="BR14" s="16"/>
      <c r="BS14" s="22"/>
      <c r="BT14" s="88" t="e">
        <f t="shared" si="14"/>
        <v>#DIV/0!</v>
      </c>
      <c r="BU14" s="15"/>
      <c r="BV14" s="16"/>
      <c r="BW14" s="16"/>
      <c r="BX14" s="22"/>
      <c r="BY14" s="88" t="e">
        <f t="shared" si="15"/>
        <v>#DIV/0!</v>
      </c>
      <c r="BZ14" s="83">
        <f t="shared" si="36"/>
        <v>0</v>
      </c>
      <c r="CA14" s="77">
        <f t="shared" si="16"/>
        <v>0</v>
      </c>
      <c r="CB14" s="77">
        <f t="shared" si="17"/>
        <v>0</v>
      </c>
      <c r="CC14" s="77">
        <f t="shared" si="18"/>
        <v>0</v>
      </c>
      <c r="CD14" s="77">
        <f t="shared" si="19"/>
        <v>0</v>
      </c>
      <c r="CE14" s="77">
        <f t="shared" si="35"/>
        <v>0</v>
      </c>
      <c r="CF14" s="77">
        <f t="shared" si="20"/>
        <v>0</v>
      </c>
      <c r="CG14" s="77">
        <f t="shared" si="21"/>
        <v>0</v>
      </c>
      <c r="CH14" s="77">
        <f t="shared" si="22"/>
        <v>0</v>
      </c>
      <c r="CI14" s="77">
        <f t="shared" si="23"/>
        <v>0</v>
      </c>
      <c r="CJ14" s="77">
        <f t="shared" si="24"/>
        <v>0</v>
      </c>
      <c r="CK14" s="77">
        <f t="shared" si="25"/>
        <v>0</v>
      </c>
      <c r="CL14" s="77">
        <f t="shared" si="26"/>
        <v>0</v>
      </c>
      <c r="CM14" s="77">
        <f t="shared" si="27"/>
        <v>0</v>
      </c>
      <c r="CN14" s="77">
        <f t="shared" si="28"/>
        <v>0</v>
      </c>
      <c r="CO14" s="77">
        <f t="shared" si="29"/>
        <v>0</v>
      </c>
      <c r="CP14" s="77">
        <f t="shared" si="30"/>
        <v>0</v>
      </c>
      <c r="CQ14" s="77">
        <f t="shared" si="31"/>
        <v>0</v>
      </c>
      <c r="CR14" s="77">
        <f t="shared" si="32"/>
        <v>0</v>
      </c>
      <c r="CS14" s="77">
        <f t="shared" si="33"/>
        <v>0</v>
      </c>
      <c r="CT14" s="78">
        <f t="shared" si="34"/>
        <v>0</v>
      </c>
      <c r="CU14" s="78">
        <f t="shared" si="0"/>
        <v>0</v>
      </c>
      <c r="CV14" s="78">
        <f t="shared" si="0"/>
        <v>0</v>
      </c>
      <c r="CW14" s="78">
        <f t="shared" si="0"/>
        <v>0</v>
      </c>
      <c r="CX14" s="78">
        <f t="shared" si="0"/>
        <v>0</v>
      </c>
    </row>
    <row r="15" spans="1:102" ht="14.25" thickBot="1">
      <c r="A15" s="24">
        <v>6</v>
      </c>
      <c r="B15" s="37"/>
      <c r="C15" s="16"/>
      <c r="D15" s="16"/>
      <c r="E15" s="16"/>
      <c r="F15" s="22"/>
      <c r="G15" s="103" t="e">
        <f t="shared" si="1"/>
        <v>#DIV/0!</v>
      </c>
      <c r="H15" s="17"/>
      <c r="I15" s="18"/>
      <c r="J15" s="18"/>
      <c r="K15" s="20"/>
      <c r="L15" s="86" t="e">
        <f t="shared" si="2"/>
        <v>#DIV/0!</v>
      </c>
      <c r="M15" s="11"/>
      <c r="N15" s="11"/>
      <c r="O15" s="11"/>
      <c r="P15" s="12"/>
      <c r="Q15" s="87" t="e">
        <f t="shared" si="3"/>
        <v>#DIV/0!</v>
      </c>
      <c r="R15" s="11"/>
      <c r="S15" s="11"/>
      <c r="T15" s="11"/>
      <c r="U15" s="12"/>
      <c r="V15" s="87" t="e">
        <f t="shared" si="4"/>
        <v>#DIV/0!</v>
      </c>
      <c r="W15" s="11"/>
      <c r="X15" s="11"/>
      <c r="Y15" s="11"/>
      <c r="Z15" s="12"/>
      <c r="AA15" s="87" t="e">
        <f t="shared" si="5"/>
        <v>#DIV/0!</v>
      </c>
      <c r="AB15" s="11"/>
      <c r="AC15" s="10"/>
      <c r="AD15" s="12"/>
      <c r="AE15" s="13"/>
      <c r="AF15" s="87" t="e">
        <f t="shared" si="6"/>
        <v>#DIV/0!</v>
      </c>
      <c r="AG15" s="11"/>
      <c r="AH15" s="14"/>
      <c r="AI15" s="13"/>
      <c r="AJ15" s="13"/>
      <c r="AK15" s="105" t="e">
        <f t="shared" si="7"/>
        <v>#DIV/0!</v>
      </c>
      <c r="AL15" s="15"/>
      <c r="AM15" s="15"/>
      <c r="AN15" s="16"/>
      <c r="AO15" s="22"/>
      <c r="AP15" s="88" t="e">
        <f t="shared" si="8"/>
        <v>#DIV/0!</v>
      </c>
      <c r="AQ15" s="14"/>
      <c r="AR15" s="22"/>
      <c r="AS15" s="22"/>
      <c r="AT15" s="22"/>
      <c r="AU15" s="88" t="e">
        <f t="shared" si="9"/>
        <v>#DIV/0!</v>
      </c>
      <c r="AV15" s="14"/>
      <c r="AW15" s="22"/>
      <c r="AX15" s="22"/>
      <c r="AY15" s="22"/>
      <c r="AZ15" s="89" t="e">
        <f t="shared" si="10"/>
        <v>#DIV/0!</v>
      </c>
      <c r="BA15" s="14"/>
      <c r="BB15" s="22"/>
      <c r="BC15" s="22"/>
      <c r="BD15" s="22"/>
      <c r="BE15" s="89" t="e">
        <f t="shared" si="11"/>
        <v>#DIV/0!</v>
      </c>
      <c r="BF15" s="15"/>
      <c r="BG15" s="16"/>
      <c r="BH15" s="16"/>
      <c r="BI15" s="22"/>
      <c r="BJ15" s="89" t="e">
        <f t="shared" si="12"/>
        <v>#DIV/0!</v>
      </c>
      <c r="BK15" s="15"/>
      <c r="BL15" s="16"/>
      <c r="BM15" s="14"/>
      <c r="BN15" s="22"/>
      <c r="BO15" s="88" t="e">
        <f t="shared" si="13"/>
        <v>#DIV/0!</v>
      </c>
      <c r="BP15" s="14"/>
      <c r="BQ15" s="16"/>
      <c r="BR15" s="16"/>
      <c r="BS15" s="22"/>
      <c r="BT15" s="88" t="e">
        <f t="shared" si="14"/>
        <v>#DIV/0!</v>
      </c>
      <c r="BU15" s="15"/>
      <c r="BV15" s="16"/>
      <c r="BW15" s="16"/>
      <c r="BX15" s="22"/>
      <c r="BY15" s="88" t="e">
        <f t="shared" si="15"/>
        <v>#DIV/0!</v>
      </c>
      <c r="BZ15" s="83">
        <f t="shared" si="36"/>
        <v>0</v>
      </c>
      <c r="CA15" s="77">
        <f t="shared" si="16"/>
        <v>0</v>
      </c>
      <c r="CB15" s="77">
        <f t="shared" si="17"/>
        <v>0</v>
      </c>
      <c r="CC15" s="77">
        <f t="shared" si="18"/>
        <v>0</v>
      </c>
      <c r="CD15" s="77">
        <f t="shared" si="19"/>
        <v>0</v>
      </c>
      <c r="CE15" s="77">
        <f t="shared" si="35"/>
        <v>0</v>
      </c>
      <c r="CF15" s="77">
        <f t="shared" si="20"/>
        <v>0</v>
      </c>
      <c r="CG15" s="77">
        <f t="shared" si="21"/>
        <v>0</v>
      </c>
      <c r="CH15" s="77">
        <f t="shared" si="22"/>
        <v>0</v>
      </c>
      <c r="CI15" s="77">
        <f t="shared" si="23"/>
        <v>0</v>
      </c>
      <c r="CJ15" s="77">
        <f t="shared" si="24"/>
        <v>0</v>
      </c>
      <c r="CK15" s="77">
        <f t="shared" si="25"/>
        <v>0</v>
      </c>
      <c r="CL15" s="77">
        <f t="shared" si="26"/>
        <v>0</v>
      </c>
      <c r="CM15" s="77">
        <f t="shared" si="27"/>
        <v>0</v>
      </c>
      <c r="CN15" s="77">
        <f t="shared" si="28"/>
        <v>0</v>
      </c>
      <c r="CO15" s="77">
        <f t="shared" si="29"/>
        <v>0</v>
      </c>
      <c r="CP15" s="77">
        <f t="shared" si="30"/>
        <v>0</v>
      </c>
      <c r="CQ15" s="77">
        <f t="shared" si="31"/>
        <v>0</v>
      </c>
      <c r="CR15" s="77">
        <f t="shared" si="32"/>
        <v>0</v>
      </c>
      <c r="CS15" s="77">
        <f t="shared" si="33"/>
        <v>0</v>
      </c>
      <c r="CT15" s="78">
        <f t="shared" si="34"/>
        <v>0</v>
      </c>
      <c r="CU15" s="78">
        <f t="shared" si="0"/>
        <v>0</v>
      </c>
      <c r="CV15" s="78">
        <f t="shared" si="0"/>
        <v>0</v>
      </c>
      <c r="CW15" s="78">
        <f t="shared" si="0"/>
        <v>0</v>
      </c>
      <c r="CX15" s="78">
        <f t="shared" si="0"/>
        <v>0</v>
      </c>
    </row>
    <row r="16" spans="1:102" ht="14.25" thickBot="1">
      <c r="A16" s="24">
        <v>7</v>
      </c>
      <c r="B16" s="37"/>
      <c r="C16" s="16"/>
      <c r="D16" s="16"/>
      <c r="E16" s="16"/>
      <c r="F16" s="22"/>
      <c r="G16" s="103" t="e">
        <f t="shared" si="1"/>
        <v>#DIV/0!</v>
      </c>
      <c r="H16" s="17"/>
      <c r="I16" s="18"/>
      <c r="J16" s="18"/>
      <c r="K16" s="20"/>
      <c r="L16" s="86" t="e">
        <f t="shared" si="2"/>
        <v>#DIV/0!</v>
      </c>
      <c r="M16" s="11"/>
      <c r="N16" s="11"/>
      <c r="O16" s="11"/>
      <c r="P16" s="12"/>
      <c r="Q16" s="87" t="e">
        <f t="shared" si="3"/>
        <v>#DIV/0!</v>
      </c>
      <c r="R16" s="11"/>
      <c r="S16" s="11"/>
      <c r="T16" s="11"/>
      <c r="U16" s="12"/>
      <c r="V16" s="87" t="e">
        <f t="shared" si="4"/>
        <v>#DIV/0!</v>
      </c>
      <c r="W16" s="11"/>
      <c r="X16" s="11"/>
      <c r="Y16" s="11"/>
      <c r="Z16" s="12"/>
      <c r="AA16" s="87" t="e">
        <f t="shared" si="5"/>
        <v>#DIV/0!</v>
      </c>
      <c r="AB16" s="11"/>
      <c r="AC16" s="10"/>
      <c r="AD16" s="12"/>
      <c r="AE16" s="13"/>
      <c r="AF16" s="87" t="e">
        <f t="shared" si="6"/>
        <v>#DIV/0!</v>
      </c>
      <c r="AG16" s="11"/>
      <c r="AH16" s="14"/>
      <c r="AI16" s="13"/>
      <c r="AJ16" s="13"/>
      <c r="AK16" s="105" t="e">
        <f t="shared" si="7"/>
        <v>#DIV/0!</v>
      </c>
      <c r="AL16" s="15"/>
      <c r="AM16" s="15"/>
      <c r="AN16" s="16"/>
      <c r="AO16" s="22"/>
      <c r="AP16" s="88" t="e">
        <f t="shared" si="8"/>
        <v>#DIV/0!</v>
      </c>
      <c r="AQ16" s="14"/>
      <c r="AR16" s="22"/>
      <c r="AS16" s="22"/>
      <c r="AT16" s="22"/>
      <c r="AU16" s="88" t="e">
        <f t="shared" si="9"/>
        <v>#DIV/0!</v>
      </c>
      <c r="AV16" s="14"/>
      <c r="AW16" s="22"/>
      <c r="AX16" s="22"/>
      <c r="AY16" s="22"/>
      <c r="AZ16" s="89" t="e">
        <f t="shared" si="10"/>
        <v>#DIV/0!</v>
      </c>
      <c r="BA16" s="14"/>
      <c r="BB16" s="22"/>
      <c r="BC16" s="22"/>
      <c r="BD16" s="22"/>
      <c r="BE16" s="89" t="e">
        <f t="shared" si="11"/>
        <v>#DIV/0!</v>
      </c>
      <c r="BF16" s="15"/>
      <c r="BG16" s="16"/>
      <c r="BH16" s="16"/>
      <c r="BI16" s="22"/>
      <c r="BJ16" s="89" t="e">
        <f t="shared" si="12"/>
        <v>#DIV/0!</v>
      </c>
      <c r="BK16" s="15"/>
      <c r="BL16" s="16"/>
      <c r="BM16" s="14"/>
      <c r="BN16" s="22"/>
      <c r="BO16" s="88" t="e">
        <f t="shared" si="13"/>
        <v>#DIV/0!</v>
      </c>
      <c r="BP16" s="14"/>
      <c r="BQ16" s="16"/>
      <c r="BR16" s="16"/>
      <c r="BS16" s="22"/>
      <c r="BT16" s="88" t="e">
        <f t="shared" si="14"/>
        <v>#DIV/0!</v>
      </c>
      <c r="BU16" s="15"/>
      <c r="BV16" s="16"/>
      <c r="BW16" s="16"/>
      <c r="BX16" s="22"/>
      <c r="BY16" s="88" t="e">
        <f t="shared" si="15"/>
        <v>#DIV/0!</v>
      </c>
      <c r="BZ16" s="83">
        <f t="shared" si="36"/>
        <v>0</v>
      </c>
      <c r="CA16" s="77">
        <f t="shared" si="16"/>
        <v>0</v>
      </c>
      <c r="CB16" s="77">
        <f t="shared" si="17"/>
        <v>0</v>
      </c>
      <c r="CC16" s="77">
        <f t="shared" si="18"/>
        <v>0</v>
      </c>
      <c r="CD16" s="77">
        <f t="shared" si="19"/>
        <v>0</v>
      </c>
      <c r="CE16" s="77">
        <f t="shared" si="35"/>
        <v>0</v>
      </c>
      <c r="CF16" s="77">
        <f t="shared" si="20"/>
        <v>0</v>
      </c>
      <c r="CG16" s="77">
        <f t="shared" si="21"/>
        <v>0</v>
      </c>
      <c r="CH16" s="77">
        <f t="shared" si="22"/>
        <v>0</v>
      </c>
      <c r="CI16" s="77">
        <f t="shared" si="23"/>
        <v>0</v>
      </c>
      <c r="CJ16" s="77">
        <f t="shared" si="24"/>
        <v>0</v>
      </c>
      <c r="CK16" s="77">
        <f t="shared" si="25"/>
        <v>0</v>
      </c>
      <c r="CL16" s="77">
        <f t="shared" si="26"/>
        <v>0</v>
      </c>
      <c r="CM16" s="77">
        <f t="shared" si="27"/>
        <v>0</v>
      </c>
      <c r="CN16" s="77">
        <f t="shared" si="28"/>
        <v>0</v>
      </c>
      <c r="CO16" s="77">
        <f t="shared" si="29"/>
        <v>0</v>
      </c>
      <c r="CP16" s="77">
        <f t="shared" si="30"/>
        <v>0</v>
      </c>
      <c r="CQ16" s="77">
        <f t="shared" si="31"/>
        <v>0</v>
      </c>
      <c r="CR16" s="77">
        <f t="shared" si="32"/>
        <v>0</v>
      </c>
      <c r="CS16" s="77">
        <f t="shared" si="33"/>
        <v>0</v>
      </c>
      <c r="CT16" s="78">
        <f t="shared" si="34"/>
        <v>0</v>
      </c>
      <c r="CU16" s="78">
        <f t="shared" si="0"/>
        <v>0</v>
      </c>
      <c r="CV16" s="78">
        <f t="shared" si="0"/>
        <v>0</v>
      </c>
      <c r="CW16" s="78">
        <f t="shared" si="0"/>
        <v>0</v>
      </c>
      <c r="CX16" s="78">
        <f t="shared" si="0"/>
        <v>0</v>
      </c>
    </row>
    <row r="17" spans="1:102" ht="14.25" thickBot="1">
      <c r="A17" s="24">
        <v>8</v>
      </c>
      <c r="B17" s="37"/>
      <c r="C17" s="16"/>
      <c r="D17" s="16"/>
      <c r="E17" s="16"/>
      <c r="F17" s="22"/>
      <c r="G17" s="103" t="e">
        <f t="shared" si="1"/>
        <v>#DIV/0!</v>
      </c>
      <c r="H17" s="17"/>
      <c r="I17" s="18"/>
      <c r="J17" s="18"/>
      <c r="K17" s="20"/>
      <c r="L17" s="86" t="e">
        <f t="shared" si="2"/>
        <v>#DIV/0!</v>
      </c>
      <c r="M17" s="11"/>
      <c r="N17" s="11"/>
      <c r="O17" s="11"/>
      <c r="P17" s="12"/>
      <c r="Q17" s="87" t="e">
        <f t="shared" si="3"/>
        <v>#DIV/0!</v>
      </c>
      <c r="R17" s="11"/>
      <c r="S17" s="11"/>
      <c r="T17" s="11"/>
      <c r="U17" s="12"/>
      <c r="V17" s="87" t="e">
        <f t="shared" si="4"/>
        <v>#DIV/0!</v>
      </c>
      <c r="W17" s="11"/>
      <c r="X17" s="11"/>
      <c r="Y17" s="11"/>
      <c r="Z17" s="12"/>
      <c r="AA17" s="87" t="e">
        <f t="shared" si="5"/>
        <v>#DIV/0!</v>
      </c>
      <c r="AB17" s="11"/>
      <c r="AC17" s="10"/>
      <c r="AD17" s="12"/>
      <c r="AE17" s="13"/>
      <c r="AF17" s="87" t="e">
        <f t="shared" si="6"/>
        <v>#DIV/0!</v>
      </c>
      <c r="AG17" s="11"/>
      <c r="AH17" s="14"/>
      <c r="AI17" s="13"/>
      <c r="AJ17" s="13"/>
      <c r="AK17" s="105" t="e">
        <f t="shared" si="7"/>
        <v>#DIV/0!</v>
      </c>
      <c r="AL17" s="15"/>
      <c r="AM17" s="15"/>
      <c r="AN17" s="16"/>
      <c r="AO17" s="22"/>
      <c r="AP17" s="88" t="e">
        <f t="shared" si="8"/>
        <v>#DIV/0!</v>
      </c>
      <c r="AQ17" s="14"/>
      <c r="AR17" s="22"/>
      <c r="AS17" s="22"/>
      <c r="AT17" s="22"/>
      <c r="AU17" s="88" t="e">
        <f t="shared" si="9"/>
        <v>#DIV/0!</v>
      </c>
      <c r="AV17" s="14"/>
      <c r="AW17" s="22"/>
      <c r="AX17" s="22"/>
      <c r="AY17" s="22"/>
      <c r="AZ17" s="89" t="e">
        <f t="shared" si="10"/>
        <v>#DIV/0!</v>
      </c>
      <c r="BA17" s="14"/>
      <c r="BB17" s="22"/>
      <c r="BC17" s="22"/>
      <c r="BD17" s="22"/>
      <c r="BE17" s="89" t="e">
        <f t="shared" si="11"/>
        <v>#DIV/0!</v>
      </c>
      <c r="BF17" s="15"/>
      <c r="BG17" s="16"/>
      <c r="BH17" s="16"/>
      <c r="BI17" s="22"/>
      <c r="BJ17" s="89" t="e">
        <f t="shared" si="12"/>
        <v>#DIV/0!</v>
      </c>
      <c r="BK17" s="15"/>
      <c r="BL17" s="16"/>
      <c r="BM17" s="14"/>
      <c r="BN17" s="22"/>
      <c r="BO17" s="88" t="e">
        <f t="shared" si="13"/>
        <v>#DIV/0!</v>
      </c>
      <c r="BP17" s="14"/>
      <c r="BQ17" s="16"/>
      <c r="BR17" s="16"/>
      <c r="BS17" s="22"/>
      <c r="BT17" s="88" t="e">
        <f t="shared" si="14"/>
        <v>#DIV/0!</v>
      </c>
      <c r="BU17" s="15"/>
      <c r="BV17" s="16"/>
      <c r="BW17" s="16"/>
      <c r="BX17" s="22"/>
      <c r="BY17" s="88" t="e">
        <f t="shared" si="15"/>
        <v>#DIV/0!</v>
      </c>
      <c r="BZ17" s="83">
        <f t="shared" si="36"/>
        <v>0</v>
      </c>
      <c r="CA17" s="77">
        <f t="shared" si="16"/>
        <v>0</v>
      </c>
      <c r="CB17" s="77">
        <f t="shared" si="17"/>
        <v>0</v>
      </c>
      <c r="CC17" s="77">
        <f t="shared" si="18"/>
        <v>0</v>
      </c>
      <c r="CD17" s="77">
        <f t="shared" si="19"/>
        <v>0</v>
      </c>
      <c r="CE17" s="77">
        <f t="shared" si="35"/>
        <v>0</v>
      </c>
      <c r="CF17" s="77">
        <f t="shared" si="20"/>
        <v>0</v>
      </c>
      <c r="CG17" s="77">
        <f t="shared" si="21"/>
        <v>0</v>
      </c>
      <c r="CH17" s="77">
        <f t="shared" si="22"/>
        <v>0</v>
      </c>
      <c r="CI17" s="77">
        <f t="shared" si="23"/>
        <v>0</v>
      </c>
      <c r="CJ17" s="77">
        <f t="shared" si="24"/>
        <v>0</v>
      </c>
      <c r="CK17" s="77">
        <f t="shared" si="25"/>
        <v>0</v>
      </c>
      <c r="CL17" s="77">
        <f t="shared" si="26"/>
        <v>0</v>
      </c>
      <c r="CM17" s="77">
        <f t="shared" si="27"/>
        <v>0</v>
      </c>
      <c r="CN17" s="77">
        <f t="shared" si="28"/>
        <v>0</v>
      </c>
      <c r="CO17" s="77">
        <f t="shared" si="29"/>
        <v>0</v>
      </c>
      <c r="CP17" s="77">
        <f t="shared" si="30"/>
        <v>0</v>
      </c>
      <c r="CQ17" s="77">
        <f t="shared" si="31"/>
        <v>0</v>
      </c>
      <c r="CR17" s="77">
        <f t="shared" si="32"/>
        <v>0</v>
      </c>
      <c r="CS17" s="77">
        <f t="shared" si="33"/>
        <v>0</v>
      </c>
      <c r="CT17" s="78">
        <f t="shared" si="34"/>
        <v>0</v>
      </c>
      <c r="CU17" s="78">
        <f t="shared" si="0"/>
        <v>0</v>
      </c>
      <c r="CV17" s="78">
        <f t="shared" si="0"/>
        <v>0</v>
      </c>
      <c r="CW17" s="78">
        <f t="shared" si="0"/>
        <v>0</v>
      </c>
      <c r="CX17" s="78">
        <f t="shared" si="0"/>
        <v>0</v>
      </c>
    </row>
    <row r="18" spans="1:102" ht="14.25" thickBot="1">
      <c r="A18" s="24">
        <v>9</v>
      </c>
      <c r="B18" s="37"/>
      <c r="C18" s="16"/>
      <c r="D18" s="16"/>
      <c r="E18" s="16"/>
      <c r="F18" s="22"/>
      <c r="G18" s="103" t="e">
        <f t="shared" si="1"/>
        <v>#DIV/0!</v>
      </c>
      <c r="H18" s="17"/>
      <c r="I18" s="18"/>
      <c r="J18" s="18"/>
      <c r="K18" s="20"/>
      <c r="L18" s="86" t="e">
        <f t="shared" si="2"/>
        <v>#DIV/0!</v>
      </c>
      <c r="M18" s="11"/>
      <c r="N18" s="11"/>
      <c r="O18" s="11"/>
      <c r="P18" s="12"/>
      <c r="Q18" s="87" t="e">
        <f t="shared" si="3"/>
        <v>#DIV/0!</v>
      </c>
      <c r="R18" s="11"/>
      <c r="S18" s="11"/>
      <c r="T18" s="11"/>
      <c r="U18" s="12"/>
      <c r="V18" s="87" t="e">
        <f t="shared" si="4"/>
        <v>#DIV/0!</v>
      </c>
      <c r="W18" s="11"/>
      <c r="X18" s="11"/>
      <c r="Y18" s="11"/>
      <c r="Z18" s="12"/>
      <c r="AA18" s="87" t="e">
        <f t="shared" si="5"/>
        <v>#DIV/0!</v>
      </c>
      <c r="AB18" s="11"/>
      <c r="AC18" s="10"/>
      <c r="AD18" s="12"/>
      <c r="AE18" s="13"/>
      <c r="AF18" s="87" t="e">
        <f t="shared" si="6"/>
        <v>#DIV/0!</v>
      </c>
      <c r="AG18" s="11"/>
      <c r="AH18" s="14"/>
      <c r="AI18" s="13"/>
      <c r="AJ18" s="13"/>
      <c r="AK18" s="105" t="e">
        <f t="shared" si="7"/>
        <v>#DIV/0!</v>
      </c>
      <c r="AL18" s="15"/>
      <c r="AM18" s="15"/>
      <c r="AN18" s="16"/>
      <c r="AO18" s="22"/>
      <c r="AP18" s="88" t="e">
        <f t="shared" si="8"/>
        <v>#DIV/0!</v>
      </c>
      <c r="AQ18" s="14"/>
      <c r="AR18" s="22"/>
      <c r="AS18" s="22"/>
      <c r="AT18" s="22"/>
      <c r="AU18" s="88" t="e">
        <f t="shared" si="9"/>
        <v>#DIV/0!</v>
      </c>
      <c r="AV18" s="14"/>
      <c r="AW18" s="22"/>
      <c r="AX18" s="22"/>
      <c r="AY18" s="22"/>
      <c r="AZ18" s="89" t="e">
        <f t="shared" si="10"/>
        <v>#DIV/0!</v>
      </c>
      <c r="BA18" s="14"/>
      <c r="BB18" s="22"/>
      <c r="BC18" s="22"/>
      <c r="BD18" s="22"/>
      <c r="BE18" s="89" t="e">
        <f t="shared" si="11"/>
        <v>#DIV/0!</v>
      </c>
      <c r="BF18" s="15"/>
      <c r="BG18" s="16"/>
      <c r="BH18" s="16"/>
      <c r="BI18" s="22"/>
      <c r="BJ18" s="89" t="e">
        <f t="shared" si="12"/>
        <v>#DIV/0!</v>
      </c>
      <c r="BK18" s="15"/>
      <c r="BL18" s="16"/>
      <c r="BM18" s="14"/>
      <c r="BN18" s="22"/>
      <c r="BO18" s="88" t="e">
        <f t="shared" si="13"/>
        <v>#DIV/0!</v>
      </c>
      <c r="BP18" s="14"/>
      <c r="BQ18" s="16"/>
      <c r="BR18" s="16"/>
      <c r="BS18" s="22"/>
      <c r="BT18" s="88" t="e">
        <f t="shared" si="14"/>
        <v>#DIV/0!</v>
      </c>
      <c r="BU18" s="15"/>
      <c r="BV18" s="16"/>
      <c r="BW18" s="16"/>
      <c r="BX18" s="22"/>
      <c r="BY18" s="88" t="e">
        <f t="shared" si="15"/>
        <v>#DIV/0!</v>
      </c>
      <c r="BZ18" s="83">
        <f t="shared" si="36"/>
        <v>0</v>
      </c>
      <c r="CA18" s="77">
        <f t="shared" si="16"/>
        <v>0</v>
      </c>
      <c r="CB18" s="77">
        <f t="shared" si="17"/>
        <v>0</v>
      </c>
      <c r="CC18" s="77">
        <f t="shared" si="18"/>
        <v>0</v>
      </c>
      <c r="CD18" s="77">
        <f t="shared" si="19"/>
        <v>0</v>
      </c>
      <c r="CE18" s="77">
        <f t="shared" si="35"/>
        <v>0</v>
      </c>
      <c r="CF18" s="77">
        <f t="shared" si="20"/>
        <v>0</v>
      </c>
      <c r="CG18" s="77">
        <f t="shared" si="21"/>
        <v>0</v>
      </c>
      <c r="CH18" s="77">
        <f t="shared" si="22"/>
        <v>0</v>
      </c>
      <c r="CI18" s="77">
        <f t="shared" si="23"/>
        <v>0</v>
      </c>
      <c r="CJ18" s="77">
        <f t="shared" si="24"/>
        <v>0</v>
      </c>
      <c r="CK18" s="77">
        <f t="shared" si="25"/>
        <v>0</v>
      </c>
      <c r="CL18" s="77">
        <f t="shared" si="26"/>
        <v>0</v>
      </c>
      <c r="CM18" s="77">
        <f t="shared" si="27"/>
        <v>0</v>
      </c>
      <c r="CN18" s="77">
        <f t="shared" si="28"/>
        <v>0</v>
      </c>
      <c r="CO18" s="77">
        <f t="shared" si="29"/>
        <v>0</v>
      </c>
      <c r="CP18" s="77">
        <f t="shared" si="30"/>
        <v>0</v>
      </c>
      <c r="CQ18" s="77">
        <f t="shared" si="31"/>
        <v>0</v>
      </c>
      <c r="CR18" s="77">
        <f t="shared" si="32"/>
        <v>0</v>
      </c>
      <c r="CS18" s="77">
        <f t="shared" si="33"/>
        <v>0</v>
      </c>
      <c r="CT18" s="78">
        <f t="shared" si="34"/>
        <v>0</v>
      </c>
      <c r="CU18" s="78">
        <f t="shared" si="0"/>
        <v>0</v>
      </c>
      <c r="CV18" s="78">
        <f t="shared" si="0"/>
        <v>0</v>
      </c>
      <c r="CW18" s="78">
        <f t="shared" si="0"/>
        <v>0</v>
      </c>
      <c r="CX18" s="78">
        <f t="shared" si="0"/>
        <v>0</v>
      </c>
    </row>
    <row r="19" spans="1:102" ht="14.25" thickBot="1">
      <c r="A19" s="24">
        <v>10</v>
      </c>
      <c r="B19" s="37"/>
      <c r="C19" s="16"/>
      <c r="D19" s="16"/>
      <c r="E19" s="16"/>
      <c r="F19" s="22"/>
      <c r="G19" s="103" t="e">
        <f t="shared" si="1"/>
        <v>#DIV/0!</v>
      </c>
      <c r="H19" s="17"/>
      <c r="I19" s="18"/>
      <c r="J19" s="18"/>
      <c r="K19" s="20"/>
      <c r="L19" s="86" t="e">
        <f t="shared" si="2"/>
        <v>#DIV/0!</v>
      </c>
      <c r="M19" s="11"/>
      <c r="N19" s="11"/>
      <c r="O19" s="11"/>
      <c r="P19" s="12"/>
      <c r="Q19" s="87" t="e">
        <f t="shared" si="3"/>
        <v>#DIV/0!</v>
      </c>
      <c r="R19" s="11"/>
      <c r="S19" s="11"/>
      <c r="T19" s="11"/>
      <c r="U19" s="12"/>
      <c r="V19" s="87" t="e">
        <f t="shared" si="4"/>
        <v>#DIV/0!</v>
      </c>
      <c r="W19" s="11"/>
      <c r="X19" s="11"/>
      <c r="Y19" s="11"/>
      <c r="Z19" s="12"/>
      <c r="AA19" s="87" t="e">
        <f t="shared" si="5"/>
        <v>#DIV/0!</v>
      </c>
      <c r="AB19" s="17"/>
      <c r="AC19" s="18"/>
      <c r="AD19" s="19"/>
      <c r="AE19" s="20"/>
      <c r="AF19" s="87" t="e">
        <f t="shared" si="6"/>
        <v>#DIV/0!</v>
      </c>
      <c r="AG19" s="17"/>
      <c r="AH19" s="14"/>
      <c r="AI19" s="20"/>
      <c r="AJ19" s="20"/>
      <c r="AK19" s="105" t="e">
        <f t="shared" si="7"/>
        <v>#DIV/0!</v>
      </c>
      <c r="AL19" s="15"/>
      <c r="AM19" s="15"/>
      <c r="AN19" s="16"/>
      <c r="AO19" s="22"/>
      <c r="AP19" s="88" t="e">
        <f t="shared" si="8"/>
        <v>#DIV/0!</v>
      </c>
      <c r="AQ19" s="14"/>
      <c r="AR19" s="22"/>
      <c r="AS19" s="22"/>
      <c r="AT19" s="22"/>
      <c r="AU19" s="88" t="e">
        <f t="shared" si="9"/>
        <v>#DIV/0!</v>
      </c>
      <c r="AV19" s="14"/>
      <c r="AW19" s="22"/>
      <c r="AX19" s="22"/>
      <c r="AY19" s="22"/>
      <c r="AZ19" s="89" t="e">
        <f t="shared" si="10"/>
        <v>#DIV/0!</v>
      </c>
      <c r="BA19" s="14"/>
      <c r="BB19" s="22"/>
      <c r="BC19" s="22"/>
      <c r="BD19" s="22"/>
      <c r="BE19" s="89" t="e">
        <f t="shared" si="11"/>
        <v>#DIV/0!</v>
      </c>
      <c r="BF19" s="15"/>
      <c r="BG19" s="16"/>
      <c r="BH19" s="16"/>
      <c r="BI19" s="22"/>
      <c r="BJ19" s="89" t="e">
        <f t="shared" si="12"/>
        <v>#DIV/0!</v>
      </c>
      <c r="BK19" s="15"/>
      <c r="BL19" s="16"/>
      <c r="BM19" s="14"/>
      <c r="BN19" s="22"/>
      <c r="BO19" s="88" t="e">
        <f t="shared" si="13"/>
        <v>#DIV/0!</v>
      </c>
      <c r="BP19" s="14"/>
      <c r="BQ19" s="16"/>
      <c r="BR19" s="16"/>
      <c r="BS19" s="22"/>
      <c r="BT19" s="88" t="e">
        <f t="shared" si="14"/>
        <v>#DIV/0!</v>
      </c>
      <c r="BU19" s="15"/>
      <c r="BV19" s="16"/>
      <c r="BW19" s="16"/>
      <c r="BX19" s="22"/>
      <c r="BY19" s="88" t="e">
        <f t="shared" si="15"/>
        <v>#DIV/0!</v>
      </c>
      <c r="BZ19" s="83">
        <f t="shared" si="36"/>
        <v>0</v>
      </c>
      <c r="CA19" s="77">
        <f t="shared" si="16"/>
        <v>0</v>
      </c>
      <c r="CB19" s="77">
        <f t="shared" si="17"/>
        <v>0</v>
      </c>
      <c r="CC19" s="77">
        <f t="shared" si="18"/>
        <v>0</v>
      </c>
      <c r="CD19" s="77">
        <f t="shared" si="19"/>
        <v>0</v>
      </c>
      <c r="CE19" s="77">
        <f t="shared" si="35"/>
        <v>0</v>
      </c>
      <c r="CF19" s="77">
        <f t="shared" si="20"/>
        <v>0</v>
      </c>
      <c r="CG19" s="77">
        <f t="shared" si="21"/>
        <v>0</v>
      </c>
      <c r="CH19" s="77">
        <f t="shared" si="22"/>
        <v>0</v>
      </c>
      <c r="CI19" s="77">
        <f t="shared" si="23"/>
        <v>0</v>
      </c>
      <c r="CJ19" s="77">
        <f t="shared" si="24"/>
        <v>0</v>
      </c>
      <c r="CK19" s="77">
        <f t="shared" si="25"/>
        <v>0</v>
      </c>
      <c r="CL19" s="77">
        <f t="shared" si="26"/>
        <v>0</v>
      </c>
      <c r="CM19" s="77">
        <f t="shared" si="27"/>
        <v>0</v>
      </c>
      <c r="CN19" s="77">
        <f t="shared" si="28"/>
        <v>0</v>
      </c>
      <c r="CO19" s="77">
        <f t="shared" si="29"/>
        <v>0</v>
      </c>
      <c r="CP19" s="77">
        <f t="shared" si="30"/>
        <v>0</v>
      </c>
      <c r="CQ19" s="77">
        <f t="shared" si="31"/>
        <v>0</v>
      </c>
      <c r="CR19" s="77">
        <f t="shared" si="32"/>
        <v>0</v>
      </c>
      <c r="CS19" s="77">
        <f t="shared" si="33"/>
        <v>0</v>
      </c>
      <c r="CT19" s="78">
        <f t="shared" si="34"/>
        <v>0</v>
      </c>
      <c r="CU19" s="78">
        <f t="shared" si="0"/>
        <v>0</v>
      </c>
      <c r="CV19" s="78">
        <f t="shared" si="0"/>
        <v>0</v>
      </c>
      <c r="CW19" s="78">
        <f t="shared" si="0"/>
        <v>0</v>
      </c>
      <c r="CX19" s="78">
        <f t="shared" si="0"/>
        <v>0</v>
      </c>
    </row>
    <row r="20" spans="1:102" ht="14.25" thickBot="1">
      <c r="A20" s="24">
        <v>11</v>
      </c>
      <c r="B20" s="37"/>
      <c r="C20" s="16"/>
      <c r="D20" s="16"/>
      <c r="E20" s="16"/>
      <c r="F20" s="22"/>
      <c r="G20" s="103" t="e">
        <f t="shared" si="1"/>
        <v>#DIV/0!</v>
      </c>
      <c r="H20" s="17"/>
      <c r="I20" s="18"/>
      <c r="J20" s="18"/>
      <c r="K20" s="20"/>
      <c r="L20" s="86" t="e">
        <f t="shared" si="2"/>
        <v>#DIV/0!</v>
      </c>
      <c r="M20" s="11"/>
      <c r="N20" s="11"/>
      <c r="O20" s="11"/>
      <c r="P20" s="12"/>
      <c r="Q20" s="87" t="e">
        <f t="shared" si="3"/>
        <v>#DIV/0!</v>
      </c>
      <c r="R20" s="11"/>
      <c r="S20" s="11"/>
      <c r="T20" s="11"/>
      <c r="U20" s="12"/>
      <c r="V20" s="87" t="e">
        <f t="shared" si="4"/>
        <v>#DIV/0!</v>
      </c>
      <c r="W20" s="11"/>
      <c r="X20" s="11"/>
      <c r="Y20" s="11"/>
      <c r="Z20" s="12"/>
      <c r="AA20" s="87" t="e">
        <f t="shared" si="5"/>
        <v>#DIV/0!</v>
      </c>
      <c r="AB20" s="17"/>
      <c r="AC20" s="18"/>
      <c r="AD20" s="19"/>
      <c r="AE20" s="20"/>
      <c r="AF20" s="87" t="e">
        <f t="shared" si="6"/>
        <v>#DIV/0!</v>
      </c>
      <c r="AG20" s="17"/>
      <c r="AH20" s="14"/>
      <c r="AI20" s="20"/>
      <c r="AJ20" s="20"/>
      <c r="AK20" s="105" t="e">
        <f t="shared" si="7"/>
        <v>#DIV/0!</v>
      </c>
      <c r="AL20" s="15"/>
      <c r="AM20" s="15"/>
      <c r="AN20" s="16"/>
      <c r="AO20" s="22"/>
      <c r="AP20" s="88" t="e">
        <f t="shared" si="8"/>
        <v>#DIV/0!</v>
      </c>
      <c r="AQ20" s="14"/>
      <c r="AR20" s="22"/>
      <c r="AS20" s="22"/>
      <c r="AT20" s="22"/>
      <c r="AU20" s="88" t="e">
        <f t="shared" si="9"/>
        <v>#DIV/0!</v>
      </c>
      <c r="AV20" s="14"/>
      <c r="AW20" s="22"/>
      <c r="AX20" s="22"/>
      <c r="AY20" s="22"/>
      <c r="AZ20" s="89" t="e">
        <f t="shared" si="10"/>
        <v>#DIV/0!</v>
      </c>
      <c r="BA20" s="14"/>
      <c r="BB20" s="22"/>
      <c r="BC20" s="22"/>
      <c r="BD20" s="22"/>
      <c r="BE20" s="89" t="e">
        <f t="shared" si="11"/>
        <v>#DIV/0!</v>
      </c>
      <c r="BF20" s="15"/>
      <c r="BG20" s="16"/>
      <c r="BH20" s="16"/>
      <c r="BI20" s="22"/>
      <c r="BJ20" s="89" t="e">
        <f t="shared" si="12"/>
        <v>#DIV/0!</v>
      </c>
      <c r="BK20" s="15"/>
      <c r="BL20" s="16"/>
      <c r="BM20" s="14"/>
      <c r="BN20" s="22"/>
      <c r="BO20" s="88" t="e">
        <f t="shared" si="13"/>
        <v>#DIV/0!</v>
      </c>
      <c r="BP20" s="14"/>
      <c r="BQ20" s="16"/>
      <c r="BR20" s="16"/>
      <c r="BS20" s="22"/>
      <c r="BT20" s="88" t="e">
        <f t="shared" si="14"/>
        <v>#DIV/0!</v>
      </c>
      <c r="BU20" s="15"/>
      <c r="BV20" s="16"/>
      <c r="BW20" s="16"/>
      <c r="BX20" s="22"/>
      <c r="BY20" s="88" t="e">
        <f t="shared" si="15"/>
        <v>#DIV/0!</v>
      </c>
      <c r="BZ20" s="83">
        <f t="shared" si="36"/>
        <v>0</v>
      </c>
      <c r="CA20" s="77">
        <f t="shared" si="16"/>
        <v>0</v>
      </c>
      <c r="CB20" s="77">
        <f t="shared" si="17"/>
        <v>0</v>
      </c>
      <c r="CC20" s="77">
        <f t="shared" si="18"/>
        <v>0</v>
      </c>
      <c r="CD20" s="77">
        <f t="shared" si="19"/>
        <v>0</v>
      </c>
      <c r="CE20" s="77">
        <f t="shared" si="35"/>
        <v>0</v>
      </c>
      <c r="CF20" s="77">
        <f t="shared" si="20"/>
        <v>0</v>
      </c>
      <c r="CG20" s="77">
        <f t="shared" si="21"/>
        <v>0</v>
      </c>
      <c r="CH20" s="77">
        <f t="shared" si="22"/>
        <v>0</v>
      </c>
      <c r="CI20" s="77">
        <f t="shared" si="23"/>
        <v>0</v>
      </c>
      <c r="CJ20" s="77">
        <f t="shared" si="24"/>
        <v>0</v>
      </c>
      <c r="CK20" s="77">
        <f t="shared" si="25"/>
        <v>0</v>
      </c>
      <c r="CL20" s="77">
        <f t="shared" si="26"/>
        <v>0</v>
      </c>
      <c r="CM20" s="77">
        <f t="shared" si="27"/>
        <v>0</v>
      </c>
      <c r="CN20" s="77">
        <f t="shared" si="28"/>
        <v>0</v>
      </c>
      <c r="CO20" s="77">
        <f t="shared" si="29"/>
        <v>0</v>
      </c>
      <c r="CP20" s="77">
        <f t="shared" si="30"/>
        <v>0</v>
      </c>
      <c r="CQ20" s="77">
        <f t="shared" si="31"/>
        <v>0</v>
      </c>
      <c r="CR20" s="77">
        <f t="shared" si="32"/>
        <v>0</v>
      </c>
      <c r="CS20" s="77">
        <f t="shared" si="33"/>
        <v>0</v>
      </c>
      <c r="CT20" s="78">
        <f t="shared" si="34"/>
        <v>0</v>
      </c>
      <c r="CU20" s="78">
        <f t="shared" si="0"/>
        <v>0</v>
      </c>
      <c r="CV20" s="78">
        <f t="shared" si="0"/>
        <v>0</v>
      </c>
      <c r="CW20" s="78">
        <f t="shared" si="0"/>
        <v>0</v>
      </c>
      <c r="CX20" s="78">
        <f t="shared" si="0"/>
        <v>0</v>
      </c>
    </row>
    <row r="21" spans="1:102" ht="14.25" thickBot="1">
      <c r="A21" s="24">
        <v>12</v>
      </c>
      <c r="B21" s="37"/>
      <c r="C21" s="16"/>
      <c r="D21" s="16"/>
      <c r="E21" s="16"/>
      <c r="F21" s="22"/>
      <c r="G21" s="103" t="e">
        <f t="shared" si="1"/>
        <v>#DIV/0!</v>
      </c>
      <c r="H21" s="17"/>
      <c r="I21" s="18"/>
      <c r="J21" s="18"/>
      <c r="K21" s="20"/>
      <c r="L21" s="86" t="e">
        <f t="shared" si="2"/>
        <v>#DIV/0!</v>
      </c>
      <c r="M21" s="11"/>
      <c r="N21" s="11"/>
      <c r="O21" s="11"/>
      <c r="P21" s="12"/>
      <c r="Q21" s="87" t="e">
        <f t="shared" si="3"/>
        <v>#DIV/0!</v>
      </c>
      <c r="R21" s="11"/>
      <c r="S21" s="11"/>
      <c r="T21" s="11"/>
      <c r="U21" s="12"/>
      <c r="V21" s="87" t="e">
        <f t="shared" si="4"/>
        <v>#DIV/0!</v>
      </c>
      <c r="W21" s="11"/>
      <c r="X21" s="11"/>
      <c r="Y21" s="11"/>
      <c r="Z21" s="12"/>
      <c r="AA21" s="87" t="e">
        <f t="shared" si="5"/>
        <v>#DIV/0!</v>
      </c>
      <c r="AB21" s="17"/>
      <c r="AC21" s="18"/>
      <c r="AD21" s="19"/>
      <c r="AE21" s="20"/>
      <c r="AF21" s="87" t="e">
        <f t="shared" si="6"/>
        <v>#DIV/0!</v>
      </c>
      <c r="AG21" s="17"/>
      <c r="AH21" s="14"/>
      <c r="AI21" s="20"/>
      <c r="AJ21" s="20"/>
      <c r="AK21" s="105" t="e">
        <f t="shared" si="7"/>
        <v>#DIV/0!</v>
      </c>
      <c r="AL21" s="15"/>
      <c r="AM21" s="15"/>
      <c r="AN21" s="16"/>
      <c r="AO21" s="22"/>
      <c r="AP21" s="88" t="e">
        <f t="shared" si="8"/>
        <v>#DIV/0!</v>
      </c>
      <c r="AQ21" s="14"/>
      <c r="AR21" s="22"/>
      <c r="AS21" s="22"/>
      <c r="AT21" s="22"/>
      <c r="AU21" s="88" t="e">
        <f t="shared" si="9"/>
        <v>#DIV/0!</v>
      </c>
      <c r="AV21" s="14"/>
      <c r="AW21" s="22"/>
      <c r="AX21" s="22"/>
      <c r="AY21" s="22"/>
      <c r="AZ21" s="89" t="e">
        <f t="shared" si="10"/>
        <v>#DIV/0!</v>
      </c>
      <c r="BA21" s="14"/>
      <c r="BB21" s="22"/>
      <c r="BC21" s="22"/>
      <c r="BD21" s="22"/>
      <c r="BE21" s="89" t="e">
        <f t="shared" si="11"/>
        <v>#DIV/0!</v>
      </c>
      <c r="BF21" s="15"/>
      <c r="BG21" s="16"/>
      <c r="BH21" s="16"/>
      <c r="BI21" s="22"/>
      <c r="BJ21" s="89" t="e">
        <f t="shared" si="12"/>
        <v>#DIV/0!</v>
      </c>
      <c r="BK21" s="15"/>
      <c r="BL21" s="16"/>
      <c r="BM21" s="14"/>
      <c r="BN21" s="22"/>
      <c r="BO21" s="88" t="e">
        <f t="shared" si="13"/>
        <v>#DIV/0!</v>
      </c>
      <c r="BP21" s="14"/>
      <c r="BQ21" s="16"/>
      <c r="BR21" s="16"/>
      <c r="BS21" s="22"/>
      <c r="BT21" s="88" t="e">
        <f t="shared" si="14"/>
        <v>#DIV/0!</v>
      </c>
      <c r="BU21" s="15"/>
      <c r="BV21" s="16"/>
      <c r="BW21" s="16"/>
      <c r="BX21" s="22"/>
      <c r="BY21" s="88" t="e">
        <f t="shared" si="15"/>
        <v>#DIV/0!</v>
      </c>
      <c r="BZ21" s="83">
        <f t="shared" si="36"/>
        <v>0</v>
      </c>
      <c r="CA21" s="77">
        <f t="shared" si="16"/>
        <v>0</v>
      </c>
      <c r="CB21" s="77">
        <f t="shared" si="17"/>
        <v>0</v>
      </c>
      <c r="CC21" s="77">
        <f t="shared" si="18"/>
        <v>0</v>
      </c>
      <c r="CD21" s="77">
        <f t="shared" si="19"/>
        <v>0</v>
      </c>
      <c r="CE21" s="77">
        <f t="shared" si="35"/>
        <v>0</v>
      </c>
      <c r="CF21" s="77">
        <f t="shared" si="20"/>
        <v>0</v>
      </c>
      <c r="CG21" s="77">
        <f t="shared" si="21"/>
        <v>0</v>
      </c>
      <c r="CH21" s="77">
        <f t="shared" si="22"/>
        <v>0</v>
      </c>
      <c r="CI21" s="77">
        <f t="shared" si="23"/>
        <v>0</v>
      </c>
      <c r="CJ21" s="77">
        <f t="shared" si="24"/>
        <v>0</v>
      </c>
      <c r="CK21" s="77">
        <f t="shared" si="25"/>
        <v>0</v>
      </c>
      <c r="CL21" s="77">
        <f t="shared" si="26"/>
        <v>0</v>
      </c>
      <c r="CM21" s="77">
        <f t="shared" si="27"/>
        <v>0</v>
      </c>
      <c r="CN21" s="77">
        <f t="shared" si="28"/>
        <v>0</v>
      </c>
      <c r="CO21" s="77">
        <f t="shared" si="29"/>
        <v>0</v>
      </c>
      <c r="CP21" s="77">
        <f t="shared" si="30"/>
        <v>0</v>
      </c>
      <c r="CQ21" s="77">
        <f t="shared" si="31"/>
        <v>0</v>
      </c>
      <c r="CR21" s="77">
        <f t="shared" si="32"/>
        <v>0</v>
      </c>
      <c r="CS21" s="77">
        <f t="shared" si="33"/>
        <v>0</v>
      </c>
      <c r="CT21" s="78">
        <f t="shared" si="34"/>
        <v>0</v>
      </c>
      <c r="CU21" s="78">
        <f t="shared" si="0"/>
        <v>0</v>
      </c>
      <c r="CV21" s="78">
        <f t="shared" si="0"/>
        <v>0</v>
      </c>
      <c r="CW21" s="78">
        <f t="shared" si="0"/>
        <v>0</v>
      </c>
      <c r="CX21" s="78">
        <f t="shared" si="0"/>
        <v>0</v>
      </c>
    </row>
    <row r="22" spans="1:102" ht="14.25" thickBot="1">
      <c r="A22" s="24">
        <v>13</v>
      </c>
      <c r="B22" s="37"/>
      <c r="C22" s="16"/>
      <c r="D22" s="16"/>
      <c r="E22" s="16"/>
      <c r="F22" s="22"/>
      <c r="G22" s="103" t="e">
        <f t="shared" si="1"/>
        <v>#DIV/0!</v>
      </c>
      <c r="H22" s="17"/>
      <c r="I22" s="18"/>
      <c r="J22" s="18"/>
      <c r="K22" s="20"/>
      <c r="L22" s="86" t="e">
        <f t="shared" si="2"/>
        <v>#DIV/0!</v>
      </c>
      <c r="M22" s="11"/>
      <c r="N22" s="11"/>
      <c r="O22" s="11"/>
      <c r="P22" s="12"/>
      <c r="Q22" s="87" t="e">
        <f t="shared" si="3"/>
        <v>#DIV/0!</v>
      </c>
      <c r="R22" s="11"/>
      <c r="S22" s="11"/>
      <c r="T22" s="11"/>
      <c r="U22" s="12"/>
      <c r="V22" s="87" t="e">
        <f t="shared" si="4"/>
        <v>#DIV/0!</v>
      </c>
      <c r="W22" s="11"/>
      <c r="X22" s="11"/>
      <c r="Y22" s="11"/>
      <c r="Z22" s="12"/>
      <c r="AA22" s="87" t="e">
        <f t="shared" si="5"/>
        <v>#DIV/0!</v>
      </c>
      <c r="AB22" s="17"/>
      <c r="AC22" s="18"/>
      <c r="AD22" s="19"/>
      <c r="AE22" s="20"/>
      <c r="AF22" s="87" t="e">
        <f t="shared" si="6"/>
        <v>#DIV/0!</v>
      </c>
      <c r="AG22" s="17"/>
      <c r="AH22" s="14"/>
      <c r="AI22" s="20"/>
      <c r="AJ22" s="20"/>
      <c r="AK22" s="105" t="e">
        <f t="shared" si="7"/>
        <v>#DIV/0!</v>
      </c>
      <c r="AL22" s="15"/>
      <c r="AM22" s="15"/>
      <c r="AN22" s="16"/>
      <c r="AO22" s="22"/>
      <c r="AP22" s="88" t="e">
        <f t="shared" si="8"/>
        <v>#DIV/0!</v>
      </c>
      <c r="AQ22" s="14"/>
      <c r="AR22" s="22"/>
      <c r="AS22" s="22"/>
      <c r="AT22" s="22"/>
      <c r="AU22" s="88" t="e">
        <f t="shared" si="9"/>
        <v>#DIV/0!</v>
      </c>
      <c r="AV22" s="14"/>
      <c r="AW22" s="22"/>
      <c r="AX22" s="22"/>
      <c r="AY22" s="22"/>
      <c r="AZ22" s="89" t="e">
        <f t="shared" si="10"/>
        <v>#DIV/0!</v>
      </c>
      <c r="BA22" s="14"/>
      <c r="BB22" s="22"/>
      <c r="BC22" s="22"/>
      <c r="BD22" s="22"/>
      <c r="BE22" s="89" t="e">
        <f t="shared" si="11"/>
        <v>#DIV/0!</v>
      </c>
      <c r="BF22" s="15"/>
      <c r="BG22" s="16"/>
      <c r="BH22" s="16"/>
      <c r="BI22" s="22"/>
      <c r="BJ22" s="89" t="e">
        <f t="shared" si="12"/>
        <v>#DIV/0!</v>
      </c>
      <c r="BK22" s="15"/>
      <c r="BL22" s="16"/>
      <c r="BM22" s="16"/>
      <c r="BN22" s="22"/>
      <c r="BO22" s="88" t="e">
        <f t="shared" si="13"/>
        <v>#DIV/0!</v>
      </c>
      <c r="BP22" s="15"/>
      <c r="BQ22" s="16"/>
      <c r="BR22" s="16"/>
      <c r="BS22" s="22"/>
      <c r="BT22" s="88" t="e">
        <f t="shared" si="14"/>
        <v>#DIV/0!</v>
      </c>
      <c r="BU22" s="15"/>
      <c r="BV22" s="16"/>
      <c r="BW22" s="16"/>
      <c r="BX22" s="14"/>
      <c r="BY22" s="88" t="e">
        <f t="shared" si="15"/>
        <v>#DIV/0!</v>
      </c>
      <c r="BZ22" s="83">
        <f t="shared" si="36"/>
        <v>0</v>
      </c>
      <c r="CA22" s="77">
        <f t="shared" si="16"/>
        <v>0</v>
      </c>
      <c r="CB22" s="77">
        <f t="shared" si="17"/>
        <v>0</v>
      </c>
      <c r="CC22" s="77">
        <f t="shared" si="18"/>
        <v>0</v>
      </c>
      <c r="CD22" s="77">
        <f t="shared" si="19"/>
        <v>0</v>
      </c>
      <c r="CE22" s="77">
        <f t="shared" si="35"/>
        <v>0</v>
      </c>
      <c r="CF22" s="77">
        <f t="shared" si="20"/>
        <v>0</v>
      </c>
      <c r="CG22" s="77">
        <f t="shared" si="21"/>
        <v>0</v>
      </c>
      <c r="CH22" s="77">
        <f t="shared" si="22"/>
        <v>0</v>
      </c>
      <c r="CI22" s="77">
        <f t="shared" si="23"/>
        <v>0</v>
      </c>
      <c r="CJ22" s="77">
        <f t="shared" si="24"/>
        <v>0</v>
      </c>
      <c r="CK22" s="77">
        <f t="shared" si="25"/>
        <v>0</v>
      </c>
      <c r="CL22" s="77">
        <f t="shared" si="26"/>
        <v>0</v>
      </c>
      <c r="CM22" s="77">
        <f t="shared" si="27"/>
        <v>0</v>
      </c>
      <c r="CN22" s="77">
        <f t="shared" si="28"/>
        <v>0</v>
      </c>
      <c r="CO22" s="77">
        <f t="shared" si="29"/>
        <v>0</v>
      </c>
      <c r="CP22" s="77">
        <f t="shared" si="30"/>
        <v>0</v>
      </c>
      <c r="CQ22" s="77">
        <f t="shared" si="31"/>
        <v>0</v>
      </c>
      <c r="CR22" s="77">
        <f t="shared" si="32"/>
        <v>0</v>
      </c>
      <c r="CS22" s="77">
        <f t="shared" si="33"/>
        <v>0</v>
      </c>
      <c r="CT22" s="78">
        <f t="shared" si="34"/>
        <v>0</v>
      </c>
      <c r="CU22" s="78">
        <f t="shared" si="0"/>
        <v>0</v>
      </c>
      <c r="CV22" s="78">
        <f t="shared" si="0"/>
        <v>0</v>
      </c>
      <c r="CW22" s="78">
        <f t="shared" si="0"/>
        <v>0</v>
      </c>
      <c r="CX22" s="78">
        <f t="shared" si="0"/>
        <v>0</v>
      </c>
    </row>
    <row r="23" spans="1:102" ht="14.25" thickBot="1">
      <c r="A23" s="24">
        <v>14</v>
      </c>
      <c r="B23" s="37"/>
      <c r="C23" s="16"/>
      <c r="D23" s="16"/>
      <c r="E23" s="16"/>
      <c r="F23" s="22"/>
      <c r="G23" s="103" t="e">
        <f t="shared" si="1"/>
        <v>#DIV/0!</v>
      </c>
      <c r="H23" s="17"/>
      <c r="I23" s="18"/>
      <c r="J23" s="18"/>
      <c r="K23" s="20"/>
      <c r="L23" s="86" t="e">
        <f t="shared" si="2"/>
        <v>#DIV/0!</v>
      </c>
      <c r="M23" s="11"/>
      <c r="N23" s="11"/>
      <c r="O23" s="11"/>
      <c r="P23" s="12"/>
      <c r="Q23" s="87" t="e">
        <f t="shared" si="3"/>
        <v>#DIV/0!</v>
      </c>
      <c r="R23" s="11"/>
      <c r="S23" s="11"/>
      <c r="T23" s="11"/>
      <c r="U23" s="12"/>
      <c r="V23" s="87" t="e">
        <f t="shared" si="4"/>
        <v>#DIV/0!</v>
      </c>
      <c r="W23" s="11"/>
      <c r="X23" s="11"/>
      <c r="Y23" s="11"/>
      <c r="Z23" s="12"/>
      <c r="AA23" s="87" t="e">
        <f t="shared" si="5"/>
        <v>#DIV/0!</v>
      </c>
      <c r="AB23" s="17"/>
      <c r="AC23" s="18"/>
      <c r="AD23" s="19"/>
      <c r="AE23" s="20"/>
      <c r="AF23" s="87" t="e">
        <f t="shared" si="6"/>
        <v>#DIV/0!</v>
      </c>
      <c r="AG23" s="17"/>
      <c r="AH23" s="14"/>
      <c r="AI23" s="20"/>
      <c r="AJ23" s="20"/>
      <c r="AK23" s="105" t="e">
        <f t="shared" si="7"/>
        <v>#DIV/0!</v>
      </c>
      <c r="AL23" s="15"/>
      <c r="AM23" s="15"/>
      <c r="AN23" s="16"/>
      <c r="AO23" s="22"/>
      <c r="AP23" s="88" t="e">
        <f t="shared" si="8"/>
        <v>#DIV/0!</v>
      </c>
      <c r="AQ23" s="14"/>
      <c r="AR23" s="22"/>
      <c r="AS23" s="22"/>
      <c r="AT23" s="22"/>
      <c r="AU23" s="88" t="e">
        <f t="shared" si="9"/>
        <v>#DIV/0!</v>
      </c>
      <c r="AV23" s="14"/>
      <c r="AW23" s="22"/>
      <c r="AX23" s="22"/>
      <c r="AY23" s="22"/>
      <c r="AZ23" s="89" t="e">
        <f t="shared" si="10"/>
        <v>#DIV/0!</v>
      </c>
      <c r="BA23" s="14"/>
      <c r="BB23" s="22"/>
      <c r="BC23" s="22"/>
      <c r="BD23" s="22"/>
      <c r="BE23" s="89" t="e">
        <f t="shared" si="11"/>
        <v>#DIV/0!</v>
      </c>
      <c r="BF23" s="15"/>
      <c r="BG23" s="16"/>
      <c r="BH23" s="16"/>
      <c r="BI23" s="22"/>
      <c r="BJ23" s="89" t="e">
        <f t="shared" si="12"/>
        <v>#DIV/0!</v>
      </c>
      <c r="BK23" s="15"/>
      <c r="BL23" s="16"/>
      <c r="BM23" s="16"/>
      <c r="BN23" s="22"/>
      <c r="BO23" s="88" t="e">
        <f t="shared" si="13"/>
        <v>#DIV/0!</v>
      </c>
      <c r="BP23" s="15"/>
      <c r="BQ23" s="16"/>
      <c r="BR23" s="16"/>
      <c r="BS23" s="22"/>
      <c r="BT23" s="88" t="e">
        <f t="shared" si="14"/>
        <v>#DIV/0!</v>
      </c>
      <c r="BU23" s="15"/>
      <c r="BV23" s="16"/>
      <c r="BW23" s="16"/>
      <c r="BX23" s="14"/>
      <c r="BY23" s="88" t="e">
        <f t="shared" si="15"/>
        <v>#DIV/0!</v>
      </c>
      <c r="BZ23" s="83">
        <f t="shared" si="36"/>
        <v>0</v>
      </c>
      <c r="CA23" s="77">
        <f t="shared" si="16"/>
        <v>0</v>
      </c>
      <c r="CB23" s="77">
        <f t="shared" si="17"/>
        <v>0</v>
      </c>
      <c r="CC23" s="77">
        <f t="shared" si="18"/>
        <v>0</v>
      </c>
      <c r="CD23" s="77">
        <f t="shared" si="19"/>
        <v>0</v>
      </c>
      <c r="CE23" s="77">
        <f t="shared" si="35"/>
        <v>0</v>
      </c>
      <c r="CF23" s="77">
        <f t="shared" si="20"/>
        <v>0</v>
      </c>
      <c r="CG23" s="77">
        <f t="shared" si="21"/>
        <v>0</v>
      </c>
      <c r="CH23" s="77">
        <f t="shared" si="22"/>
        <v>0</v>
      </c>
      <c r="CI23" s="77">
        <f t="shared" si="23"/>
        <v>0</v>
      </c>
      <c r="CJ23" s="77">
        <f t="shared" si="24"/>
        <v>0</v>
      </c>
      <c r="CK23" s="77">
        <f t="shared" si="25"/>
        <v>0</v>
      </c>
      <c r="CL23" s="77">
        <f t="shared" si="26"/>
        <v>0</v>
      </c>
      <c r="CM23" s="77">
        <f t="shared" si="27"/>
        <v>0</v>
      </c>
      <c r="CN23" s="77">
        <f t="shared" si="28"/>
        <v>0</v>
      </c>
      <c r="CO23" s="77">
        <f t="shared" si="29"/>
        <v>0</v>
      </c>
      <c r="CP23" s="77">
        <f t="shared" si="30"/>
        <v>0</v>
      </c>
      <c r="CQ23" s="77">
        <f t="shared" si="31"/>
        <v>0</v>
      </c>
      <c r="CR23" s="77">
        <f t="shared" si="32"/>
        <v>0</v>
      </c>
      <c r="CS23" s="77">
        <f t="shared" si="33"/>
        <v>0</v>
      </c>
      <c r="CT23" s="78">
        <f t="shared" si="34"/>
        <v>0</v>
      </c>
      <c r="CU23" s="78">
        <f t="shared" si="0"/>
        <v>0</v>
      </c>
      <c r="CV23" s="78">
        <f t="shared" si="0"/>
        <v>0</v>
      </c>
      <c r="CW23" s="78">
        <f t="shared" si="0"/>
        <v>0</v>
      </c>
      <c r="CX23" s="78">
        <f t="shared" si="0"/>
        <v>0</v>
      </c>
    </row>
    <row r="24" spans="1:102" ht="14.25" thickBot="1">
      <c r="A24" s="24">
        <v>15</v>
      </c>
      <c r="B24" s="37"/>
      <c r="C24" s="16"/>
      <c r="D24" s="16"/>
      <c r="E24" s="16"/>
      <c r="F24" s="22"/>
      <c r="G24" s="103" t="e">
        <f t="shared" si="1"/>
        <v>#DIV/0!</v>
      </c>
      <c r="H24" s="17"/>
      <c r="I24" s="18"/>
      <c r="J24" s="18"/>
      <c r="K24" s="20"/>
      <c r="L24" s="86" t="e">
        <f t="shared" si="2"/>
        <v>#DIV/0!</v>
      </c>
      <c r="M24" s="11"/>
      <c r="N24" s="11"/>
      <c r="O24" s="11"/>
      <c r="P24" s="12"/>
      <c r="Q24" s="87" t="e">
        <f t="shared" si="3"/>
        <v>#DIV/0!</v>
      </c>
      <c r="R24" s="11"/>
      <c r="S24" s="11"/>
      <c r="T24" s="11"/>
      <c r="U24" s="12"/>
      <c r="V24" s="87" t="e">
        <f t="shared" si="4"/>
        <v>#DIV/0!</v>
      </c>
      <c r="W24" s="11"/>
      <c r="X24" s="11"/>
      <c r="Y24" s="11"/>
      <c r="Z24" s="12"/>
      <c r="AA24" s="87" t="e">
        <f t="shared" si="5"/>
        <v>#DIV/0!</v>
      </c>
      <c r="AB24" s="17"/>
      <c r="AC24" s="18"/>
      <c r="AD24" s="19"/>
      <c r="AE24" s="20"/>
      <c r="AF24" s="87" t="e">
        <f t="shared" si="6"/>
        <v>#DIV/0!</v>
      </c>
      <c r="AG24" s="17"/>
      <c r="AH24" s="14"/>
      <c r="AI24" s="20"/>
      <c r="AJ24" s="20"/>
      <c r="AK24" s="105" t="e">
        <f t="shared" si="7"/>
        <v>#DIV/0!</v>
      </c>
      <c r="AL24" s="15"/>
      <c r="AM24" s="15"/>
      <c r="AN24" s="16"/>
      <c r="AO24" s="22"/>
      <c r="AP24" s="88" t="e">
        <f t="shared" si="8"/>
        <v>#DIV/0!</v>
      </c>
      <c r="AQ24" s="14"/>
      <c r="AR24" s="22"/>
      <c r="AS24" s="22"/>
      <c r="AT24" s="22"/>
      <c r="AU24" s="88" t="e">
        <f t="shared" si="9"/>
        <v>#DIV/0!</v>
      </c>
      <c r="AV24" s="14"/>
      <c r="AW24" s="22"/>
      <c r="AX24" s="22"/>
      <c r="AY24" s="22"/>
      <c r="AZ24" s="89" t="e">
        <f t="shared" si="10"/>
        <v>#DIV/0!</v>
      </c>
      <c r="BA24" s="14"/>
      <c r="BB24" s="22"/>
      <c r="BC24" s="22"/>
      <c r="BD24" s="22"/>
      <c r="BE24" s="89" t="e">
        <f t="shared" si="11"/>
        <v>#DIV/0!</v>
      </c>
      <c r="BF24" s="15"/>
      <c r="BG24" s="16"/>
      <c r="BH24" s="16"/>
      <c r="BI24" s="22"/>
      <c r="BJ24" s="89" t="e">
        <f t="shared" si="12"/>
        <v>#DIV/0!</v>
      </c>
      <c r="BK24" s="15"/>
      <c r="BL24" s="16"/>
      <c r="BM24" s="16"/>
      <c r="BN24" s="22"/>
      <c r="BO24" s="88" t="e">
        <f t="shared" si="13"/>
        <v>#DIV/0!</v>
      </c>
      <c r="BP24" s="15"/>
      <c r="BQ24" s="16"/>
      <c r="BR24" s="16"/>
      <c r="BS24" s="22"/>
      <c r="BT24" s="88" t="e">
        <f t="shared" si="14"/>
        <v>#DIV/0!</v>
      </c>
      <c r="BU24" s="15"/>
      <c r="BV24" s="16"/>
      <c r="BW24" s="16"/>
      <c r="BX24" s="14"/>
      <c r="BY24" s="88" t="e">
        <f t="shared" si="15"/>
        <v>#DIV/0!</v>
      </c>
      <c r="BZ24" s="83">
        <f t="shared" si="36"/>
        <v>0</v>
      </c>
      <c r="CA24" s="77">
        <f t="shared" si="16"/>
        <v>0</v>
      </c>
      <c r="CB24" s="77">
        <f t="shared" si="17"/>
        <v>0</v>
      </c>
      <c r="CC24" s="77">
        <f t="shared" si="18"/>
        <v>0</v>
      </c>
      <c r="CD24" s="77">
        <f t="shared" si="19"/>
        <v>0</v>
      </c>
      <c r="CE24" s="77">
        <f t="shared" si="35"/>
        <v>0</v>
      </c>
      <c r="CF24" s="77">
        <f t="shared" si="20"/>
        <v>0</v>
      </c>
      <c r="CG24" s="77">
        <f t="shared" si="21"/>
        <v>0</v>
      </c>
      <c r="CH24" s="77">
        <f t="shared" si="22"/>
        <v>0</v>
      </c>
      <c r="CI24" s="77">
        <f t="shared" si="23"/>
        <v>0</v>
      </c>
      <c r="CJ24" s="77">
        <f t="shared" si="24"/>
        <v>0</v>
      </c>
      <c r="CK24" s="77">
        <f t="shared" si="25"/>
        <v>0</v>
      </c>
      <c r="CL24" s="77">
        <f t="shared" si="26"/>
        <v>0</v>
      </c>
      <c r="CM24" s="77">
        <f t="shared" si="27"/>
        <v>0</v>
      </c>
      <c r="CN24" s="77">
        <f t="shared" si="28"/>
        <v>0</v>
      </c>
      <c r="CO24" s="77">
        <f t="shared" si="29"/>
        <v>0</v>
      </c>
      <c r="CP24" s="77">
        <f t="shared" si="30"/>
        <v>0</v>
      </c>
      <c r="CQ24" s="77">
        <f t="shared" si="31"/>
        <v>0</v>
      </c>
      <c r="CR24" s="77">
        <f t="shared" si="32"/>
        <v>0</v>
      </c>
      <c r="CS24" s="77">
        <f t="shared" si="33"/>
        <v>0</v>
      </c>
      <c r="CT24" s="78">
        <f t="shared" si="34"/>
        <v>0</v>
      </c>
      <c r="CU24" s="78">
        <f t="shared" si="0"/>
        <v>0</v>
      </c>
      <c r="CV24" s="78">
        <f t="shared" si="0"/>
        <v>0</v>
      </c>
      <c r="CW24" s="78">
        <f t="shared" si="0"/>
        <v>0</v>
      </c>
      <c r="CX24" s="78">
        <f t="shared" si="0"/>
        <v>0</v>
      </c>
    </row>
    <row r="25" spans="1:102" ht="14.25" thickBot="1">
      <c r="A25" s="24">
        <v>16</v>
      </c>
      <c r="B25" s="37"/>
      <c r="C25" s="16"/>
      <c r="D25" s="16"/>
      <c r="E25" s="16"/>
      <c r="F25" s="22"/>
      <c r="G25" s="103" t="e">
        <f t="shared" si="1"/>
        <v>#DIV/0!</v>
      </c>
      <c r="H25" s="17"/>
      <c r="I25" s="18"/>
      <c r="J25" s="18"/>
      <c r="K25" s="20"/>
      <c r="L25" s="86" t="e">
        <f t="shared" si="2"/>
        <v>#DIV/0!</v>
      </c>
      <c r="M25" s="11"/>
      <c r="N25" s="11"/>
      <c r="O25" s="11"/>
      <c r="P25" s="12"/>
      <c r="Q25" s="87" t="e">
        <f t="shared" si="3"/>
        <v>#DIV/0!</v>
      </c>
      <c r="R25" s="11"/>
      <c r="S25" s="11"/>
      <c r="T25" s="11"/>
      <c r="U25" s="12"/>
      <c r="V25" s="87" t="e">
        <f t="shared" si="4"/>
        <v>#DIV/0!</v>
      </c>
      <c r="W25" s="11"/>
      <c r="X25" s="11"/>
      <c r="Y25" s="11"/>
      <c r="Z25" s="12"/>
      <c r="AA25" s="87" t="e">
        <f t="shared" si="5"/>
        <v>#DIV/0!</v>
      </c>
      <c r="AB25" s="17"/>
      <c r="AC25" s="18"/>
      <c r="AD25" s="19"/>
      <c r="AE25" s="20"/>
      <c r="AF25" s="87" t="e">
        <f t="shared" si="6"/>
        <v>#DIV/0!</v>
      </c>
      <c r="AG25" s="17"/>
      <c r="AH25" s="14"/>
      <c r="AI25" s="20"/>
      <c r="AJ25" s="20"/>
      <c r="AK25" s="105" t="e">
        <f t="shared" si="7"/>
        <v>#DIV/0!</v>
      </c>
      <c r="AL25" s="15"/>
      <c r="AM25" s="15"/>
      <c r="AN25" s="16"/>
      <c r="AO25" s="22"/>
      <c r="AP25" s="88" t="e">
        <f t="shared" si="8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10"/>
        <v>#DIV/0!</v>
      </c>
      <c r="BA25" s="14"/>
      <c r="BB25" s="22"/>
      <c r="BC25" s="22"/>
      <c r="BD25" s="22"/>
      <c r="BE25" s="89" t="e">
        <f t="shared" si="11"/>
        <v>#DIV/0!</v>
      </c>
      <c r="BF25" s="15"/>
      <c r="BG25" s="16"/>
      <c r="BH25" s="16"/>
      <c r="BI25" s="22"/>
      <c r="BJ25" s="89" t="e">
        <f t="shared" si="12"/>
        <v>#DIV/0!</v>
      </c>
      <c r="BK25" s="15"/>
      <c r="BL25" s="16"/>
      <c r="BM25" s="16"/>
      <c r="BN25" s="22"/>
      <c r="BO25" s="88" t="e">
        <f t="shared" si="13"/>
        <v>#DIV/0!</v>
      </c>
      <c r="BP25" s="15"/>
      <c r="BQ25" s="16"/>
      <c r="BR25" s="16"/>
      <c r="BS25" s="22"/>
      <c r="BT25" s="88" t="e">
        <f t="shared" si="14"/>
        <v>#DIV/0!</v>
      </c>
      <c r="BU25" s="15"/>
      <c r="BV25" s="16"/>
      <c r="BW25" s="16"/>
      <c r="BX25" s="14"/>
      <c r="BY25" s="88" t="e">
        <f t="shared" si="15"/>
        <v>#DIV/0!</v>
      </c>
      <c r="BZ25" s="83">
        <f>COUNTIFS(C25:BY25,5,$C$9:$BY$9,"I четверть")</f>
        <v>0</v>
      </c>
      <c r="CA25" s="77">
        <f t="shared" si="16"/>
        <v>0</v>
      </c>
      <c r="CB25" s="77">
        <f t="shared" si="17"/>
        <v>0</v>
      </c>
      <c r="CC25" s="77">
        <f>COUNTIFS(C25:BY25,5,$C$9:$BY$9,"IV четверть")</f>
        <v>0</v>
      </c>
      <c r="CD25" s="77">
        <f t="shared" si="19"/>
        <v>0</v>
      </c>
      <c r="CE25" s="77">
        <f t="shared" si="35"/>
        <v>0</v>
      </c>
      <c r="CF25" s="77">
        <f t="shared" si="20"/>
        <v>0</v>
      </c>
      <c r="CG25" s="77">
        <f t="shared" si="21"/>
        <v>0</v>
      </c>
      <c r="CH25" s="77">
        <f t="shared" si="22"/>
        <v>0</v>
      </c>
      <c r="CI25" s="77">
        <f t="shared" si="23"/>
        <v>0</v>
      </c>
      <c r="CJ25" s="77">
        <f t="shared" si="24"/>
        <v>0</v>
      </c>
      <c r="CK25" s="77">
        <f t="shared" si="25"/>
        <v>0</v>
      </c>
      <c r="CL25" s="77">
        <f t="shared" si="26"/>
        <v>0</v>
      </c>
      <c r="CM25" s="77">
        <f t="shared" si="27"/>
        <v>0</v>
      </c>
      <c r="CN25" s="77">
        <f t="shared" si="28"/>
        <v>0</v>
      </c>
      <c r="CO25" s="77">
        <f>COUNTIFS(C25:BY25,2,$C$9:$BY$9,"I четверть")</f>
        <v>0</v>
      </c>
      <c r="CP25" s="77">
        <f t="shared" si="30"/>
        <v>0</v>
      </c>
      <c r="CQ25" s="77">
        <f t="shared" si="31"/>
        <v>0</v>
      </c>
      <c r="CR25" s="77">
        <f t="shared" si="32"/>
        <v>0</v>
      </c>
      <c r="CS25" s="77">
        <f t="shared" si="33"/>
        <v>0</v>
      </c>
      <c r="CT25" s="78">
        <f t="shared" si="34"/>
        <v>0</v>
      </c>
      <c r="CU25" s="78">
        <f t="shared" si="0"/>
        <v>0</v>
      </c>
      <c r="CV25" s="78">
        <f t="shared" si="0"/>
        <v>0</v>
      </c>
      <c r="CW25" s="78">
        <f t="shared" si="0"/>
        <v>0</v>
      </c>
      <c r="CX25" s="78">
        <f t="shared" si="0"/>
        <v>0</v>
      </c>
    </row>
    <row r="26" spans="1:102" ht="14.25" thickBot="1">
      <c r="A26" s="4">
        <v>17</v>
      </c>
      <c r="B26" s="37"/>
      <c r="C26" s="21"/>
      <c r="D26" s="21"/>
      <c r="E26" s="21"/>
      <c r="F26" s="21"/>
      <c r="G26" s="34"/>
      <c r="H26" s="18"/>
      <c r="I26" s="18"/>
      <c r="J26" s="18"/>
      <c r="K26" s="18"/>
      <c r="L26" s="25"/>
      <c r="M26" s="11"/>
      <c r="N26" s="11"/>
      <c r="O26" s="11"/>
      <c r="P26" s="11"/>
      <c r="Q26" s="26"/>
      <c r="R26" s="11"/>
      <c r="S26" s="11"/>
      <c r="T26" s="11"/>
      <c r="U26" s="11"/>
      <c r="V26" s="26"/>
      <c r="W26" s="11"/>
      <c r="X26" s="11"/>
      <c r="Y26" s="11"/>
      <c r="Z26" s="11"/>
      <c r="AA26" s="82"/>
      <c r="AB26" s="17"/>
      <c r="AC26" s="18"/>
      <c r="AD26" s="19"/>
      <c r="AE26" s="20"/>
      <c r="AF26" s="81"/>
      <c r="AG26" s="18"/>
      <c r="AH26" s="14"/>
      <c r="AI26" s="20"/>
      <c r="AJ26" s="18"/>
      <c r="AK26" s="84"/>
      <c r="AL26" s="15"/>
      <c r="AM26" s="15"/>
      <c r="AN26" s="16"/>
      <c r="AO26" s="16"/>
      <c r="AP26" s="85"/>
      <c r="AQ26" s="22"/>
      <c r="AR26" s="22"/>
      <c r="AS26" s="22"/>
      <c r="AT26" s="22"/>
      <c r="AU26" s="85"/>
      <c r="AV26" s="22"/>
      <c r="AW26" s="22"/>
      <c r="AX26" s="22"/>
      <c r="AY26" s="22"/>
      <c r="AZ26" s="85"/>
      <c r="BA26" s="22"/>
      <c r="BB26" s="22"/>
      <c r="BC26" s="22"/>
      <c r="BD26" s="22"/>
      <c r="BE26" s="65"/>
      <c r="BF26" s="16"/>
      <c r="BG26" s="16"/>
      <c r="BH26" s="16"/>
      <c r="BI26" s="16"/>
      <c r="BJ26" s="65"/>
      <c r="BK26" s="16"/>
      <c r="BL26" s="16"/>
      <c r="BM26" s="16"/>
      <c r="BN26" s="16"/>
      <c r="BO26" s="65"/>
      <c r="BP26" s="16"/>
      <c r="BQ26" s="16"/>
      <c r="BR26" s="16"/>
      <c r="BS26" s="16"/>
      <c r="BT26" s="65"/>
      <c r="BU26" s="16"/>
      <c r="BV26" s="16"/>
      <c r="BW26" s="16"/>
      <c r="BX26" s="14"/>
      <c r="BY26" s="85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ht="14.25" thickBot="1">
      <c r="A27" s="5">
        <v>18</v>
      </c>
      <c r="B27" s="37"/>
      <c r="C27" s="21"/>
      <c r="D27" s="21"/>
      <c r="E27" s="21"/>
      <c r="F27" s="21"/>
      <c r="G27" s="18"/>
      <c r="H27" s="18"/>
      <c r="I27" s="18"/>
      <c r="J27" s="18"/>
      <c r="K27" s="18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7"/>
      <c r="AB27" s="17"/>
      <c r="AC27" s="18"/>
      <c r="AD27" s="19"/>
      <c r="AE27" s="20"/>
      <c r="AF27" s="20"/>
      <c r="AG27" s="18"/>
      <c r="AH27" s="14"/>
      <c r="AI27" s="20"/>
      <c r="AJ27" s="18"/>
      <c r="AK27" s="15"/>
      <c r="AL27" s="15"/>
      <c r="AM27" s="15"/>
      <c r="AN27" s="16"/>
      <c r="AO27" s="16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4"/>
      <c r="BY27" s="22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ht="14.25" thickBot="1">
      <c r="A28" s="4">
        <v>19</v>
      </c>
      <c r="B28" s="37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20"/>
      <c r="AF28" s="20"/>
      <c r="AG28" s="18"/>
      <c r="AH28" s="14"/>
      <c r="AI28" s="20"/>
      <c r="AJ28" s="18"/>
      <c r="AK28" s="15"/>
      <c r="AL28" s="15"/>
      <c r="AM28" s="15"/>
      <c r="AN28" s="16"/>
      <c r="AO28" s="1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4"/>
      <c r="BY28" s="22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69"/>
      <c r="BY29" s="71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98"/>
      <c r="CU29" s="98"/>
      <c r="CV29" s="98"/>
      <c r="CW29" s="98"/>
      <c r="CX29" s="99"/>
    </row>
    <row r="30" spans="1:102" ht="13.5" thickBot="1">
      <c r="A30" s="184" t="s">
        <v>61</v>
      </c>
      <c r="B30" s="185"/>
      <c r="C30" s="74">
        <f>COUNTIF(C10:C25,5)</f>
        <v>0</v>
      </c>
      <c r="D30" s="74">
        <f t="shared" ref="D30:G30" si="37">COUNTIF(D10:D25,5)</f>
        <v>0</v>
      </c>
      <c r="E30" s="74">
        <f t="shared" si="37"/>
        <v>0</v>
      </c>
      <c r="F30" s="74">
        <f t="shared" si="37"/>
        <v>0</v>
      </c>
      <c r="G30" s="74">
        <f t="shared" si="37"/>
        <v>0</v>
      </c>
      <c r="H30" s="75">
        <f>COUNTIF(H10:H25,5)</f>
        <v>0</v>
      </c>
      <c r="I30" s="75">
        <f t="shared" ref="I30:BT30" si="38">COUNTIF(I10:I25,5)</f>
        <v>0</v>
      </c>
      <c r="J30" s="75">
        <f t="shared" si="38"/>
        <v>0</v>
      </c>
      <c r="K30" s="75">
        <f t="shared" si="38"/>
        <v>0</v>
      </c>
      <c r="L30" s="75">
        <f t="shared" si="38"/>
        <v>0</v>
      </c>
      <c r="M30" s="75">
        <f t="shared" si="38"/>
        <v>0</v>
      </c>
      <c r="N30" s="75">
        <f t="shared" si="38"/>
        <v>0</v>
      </c>
      <c r="O30" s="75">
        <f t="shared" si="38"/>
        <v>0</v>
      </c>
      <c r="P30" s="75">
        <f t="shared" si="38"/>
        <v>0</v>
      </c>
      <c r="Q30" s="75">
        <f t="shared" si="38"/>
        <v>0</v>
      </c>
      <c r="R30" s="75">
        <f t="shared" si="38"/>
        <v>0</v>
      </c>
      <c r="S30" s="75">
        <f t="shared" si="38"/>
        <v>0</v>
      </c>
      <c r="T30" s="75">
        <f t="shared" si="38"/>
        <v>0</v>
      </c>
      <c r="U30" s="75">
        <f t="shared" si="38"/>
        <v>0</v>
      </c>
      <c r="V30" s="75">
        <f t="shared" si="38"/>
        <v>0</v>
      </c>
      <c r="W30" s="75">
        <f t="shared" si="38"/>
        <v>0</v>
      </c>
      <c r="X30" s="75">
        <f t="shared" si="38"/>
        <v>0</v>
      </c>
      <c r="Y30" s="75">
        <f t="shared" si="38"/>
        <v>0</v>
      </c>
      <c r="Z30" s="75">
        <f t="shared" si="38"/>
        <v>0</v>
      </c>
      <c r="AA30" s="75">
        <f t="shared" si="38"/>
        <v>0</v>
      </c>
      <c r="AB30" s="75">
        <f t="shared" si="38"/>
        <v>0</v>
      </c>
      <c r="AC30" s="75">
        <f t="shared" si="38"/>
        <v>0</v>
      </c>
      <c r="AD30" s="75">
        <f t="shared" si="38"/>
        <v>0</v>
      </c>
      <c r="AE30" s="75">
        <f t="shared" si="38"/>
        <v>0</v>
      </c>
      <c r="AF30" s="75">
        <f t="shared" si="38"/>
        <v>0</v>
      </c>
      <c r="AG30" s="75">
        <f t="shared" si="38"/>
        <v>0</v>
      </c>
      <c r="AH30" s="75">
        <f t="shared" si="38"/>
        <v>0</v>
      </c>
      <c r="AI30" s="75">
        <f t="shared" si="38"/>
        <v>0</v>
      </c>
      <c r="AJ30" s="75">
        <f t="shared" si="38"/>
        <v>0</v>
      </c>
      <c r="AK30" s="75">
        <f t="shared" si="38"/>
        <v>0</v>
      </c>
      <c r="AL30" s="75">
        <f t="shared" si="38"/>
        <v>0</v>
      </c>
      <c r="AM30" s="75">
        <f t="shared" si="38"/>
        <v>0</v>
      </c>
      <c r="AN30" s="75">
        <f t="shared" si="38"/>
        <v>0</v>
      </c>
      <c r="AO30" s="75">
        <f t="shared" si="38"/>
        <v>0</v>
      </c>
      <c r="AP30" s="75">
        <f t="shared" si="38"/>
        <v>0</v>
      </c>
      <c r="AQ30" s="75">
        <f t="shared" si="38"/>
        <v>0</v>
      </c>
      <c r="AR30" s="75">
        <f t="shared" si="38"/>
        <v>0</v>
      </c>
      <c r="AS30" s="75">
        <f t="shared" si="38"/>
        <v>0</v>
      </c>
      <c r="AT30" s="75">
        <f t="shared" si="38"/>
        <v>0</v>
      </c>
      <c r="AU30" s="75">
        <f t="shared" si="38"/>
        <v>0</v>
      </c>
      <c r="AV30" s="75">
        <f t="shared" si="38"/>
        <v>0</v>
      </c>
      <c r="AW30" s="75">
        <f t="shared" si="38"/>
        <v>0</v>
      </c>
      <c r="AX30" s="75">
        <f t="shared" si="38"/>
        <v>0</v>
      </c>
      <c r="AY30" s="75">
        <f t="shared" si="38"/>
        <v>0</v>
      </c>
      <c r="AZ30" s="75">
        <f t="shared" si="38"/>
        <v>0</v>
      </c>
      <c r="BA30" s="75">
        <f t="shared" si="38"/>
        <v>0</v>
      </c>
      <c r="BB30" s="75">
        <f t="shared" si="38"/>
        <v>0</v>
      </c>
      <c r="BC30" s="75">
        <f t="shared" si="38"/>
        <v>0</v>
      </c>
      <c r="BD30" s="75">
        <f t="shared" si="38"/>
        <v>0</v>
      </c>
      <c r="BE30" s="75">
        <f t="shared" si="38"/>
        <v>0</v>
      </c>
      <c r="BF30" s="75">
        <f t="shared" si="38"/>
        <v>0</v>
      </c>
      <c r="BG30" s="75">
        <f t="shared" si="38"/>
        <v>0</v>
      </c>
      <c r="BH30" s="75">
        <f t="shared" si="38"/>
        <v>0</v>
      </c>
      <c r="BI30" s="75">
        <f t="shared" si="38"/>
        <v>0</v>
      </c>
      <c r="BJ30" s="75">
        <f t="shared" si="38"/>
        <v>0</v>
      </c>
      <c r="BK30" s="75">
        <f t="shared" si="38"/>
        <v>0</v>
      </c>
      <c r="BL30" s="75">
        <f t="shared" si="38"/>
        <v>0</v>
      </c>
      <c r="BM30" s="75">
        <f t="shared" si="38"/>
        <v>0</v>
      </c>
      <c r="BN30" s="75">
        <f t="shared" si="38"/>
        <v>0</v>
      </c>
      <c r="BO30" s="75">
        <f t="shared" si="38"/>
        <v>0</v>
      </c>
      <c r="BP30" s="75">
        <f t="shared" si="38"/>
        <v>0</v>
      </c>
      <c r="BQ30" s="75">
        <f t="shared" si="38"/>
        <v>0</v>
      </c>
      <c r="BR30" s="75">
        <f t="shared" si="38"/>
        <v>0</v>
      </c>
      <c r="BS30" s="75">
        <f t="shared" si="38"/>
        <v>0</v>
      </c>
      <c r="BT30" s="75">
        <f t="shared" si="38"/>
        <v>0</v>
      </c>
      <c r="BU30" s="75">
        <f t="shared" ref="BU30:BY30" si="39">COUNTIF(BU10:BU25,5)</f>
        <v>0</v>
      </c>
      <c r="BV30" s="75">
        <f t="shared" si="39"/>
        <v>0</v>
      </c>
      <c r="BW30" s="75">
        <f t="shared" si="39"/>
        <v>0</v>
      </c>
      <c r="BX30" s="75">
        <f t="shared" si="39"/>
        <v>0</v>
      </c>
      <c r="BY30" s="75">
        <f t="shared" si="39"/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186" t="s">
        <v>57</v>
      </c>
      <c r="CU30" s="187"/>
      <c r="CV30" s="187"/>
      <c r="CW30" s="187"/>
      <c r="CX30" s="188"/>
    </row>
    <row r="31" spans="1:102" ht="13.5" thickBot="1">
      <c r="A31" s="189" t="s">
        <v>6</v>
      </c>
      <c r="B31" s="190"/>
      <c r="C31" s="74">
        <f>COUNTIF(C10:C25,4)</f>
        <v>0</v>
      </c>
      <c r="D31" s="74">
        <f t="shared" ref="D31:G31" si="40">COUNTIF(D11:D26,4)</f>
        <v>0</v>
      </c>
      <c r="E31" s="74">
        <f t="shared" si="40"/>
        <v>0</v>
      </c>
      <c r="F31" s="74">
        <f t="shared" si="40"/>
        <v>0</v>
      </c>
      <c r="G31" s="74">
        <f t="shared" si="40"/>
        <v>0</v>
      </c>
      <c r="H31" s="75">
        <f>COUNTIF(H10:H25,4)</f>
        <v>0</v>
      </c>
      <c r="I31" s="75">
        <f t="shared" ref="I31:BT31" si="41">COUNTIF(I10:I25,4)</f>
        <v>0</v>
      </c>
      <c r="J31" s="75">
        <f t="shared" si="41"/>
        <v>0</v>
      </c>
      <c r="K31" s="75">
        <f t="shared" si="41"/>
        <v>0</v>
      </c>
      <c r="L31" s="75">
        <f t="shared" si="41"/>
        <v>0</v>
      </c>
      <c r="M31" s="75">
        <f t="shared" si="41"/>
        <v>0</v>
      </c>
      <c r="N31" s="75">
        <f t="shared" si="41"/>
        <v>0</v>
      </c>
      <c r="O31" s="75">
        <f t="shared" si="41"/>
        <v>0</v>
      </c>
      <c r="P31" s="75">
        <f t="shared" si="41"/>
        <v>0</v>
      </c>
      <c r="Q31" s="75">
        <f t="shared" si="41"/>
        <v>0</v>
      </c>
      <c r="R31" s="75">
        <f t="shared" si="41"/>
        <v>0</v>
      </c>
      <c r="S31" s="75">
        <f t="shared" si="41"/>
        <v>0</v>
      </c>
      <c r="T31" s="75">
        <f t="shared" si="41"/>
        <v>0</v>
      </c>
      <c r="U31" s="75">
        <f t="shared" si="41"/>
        <v>0</v>
      </c>
      <c r="V31" s="75">
        <f t="shared" si="41"/>
        <v>0</v>
      </c>
      <c r="W31" s="75">
        <f t="shared" si="41"/>
        <v>0</v>
      </c>
      <c r="X31" s="75">
        <f t="shared" si="41"/>
        <v>0</v>
      </c>
      <c r="Y31" s="75">
        <f t="shared" si="41"/>
        <v>0</v>
      </c>
      <c r="Z31" s="75">
        <f t="shared" si="41"/>
        <v>0</v>
      </c>
      <c r="AA31" s="75">
        <f t="shared" si="41"/>
        <v>0</v>
      </c>
      <c r="AB31" s="75">
        <f t="shared" si="41"/>
        <v>0</v>
      </c>
      <c r="AC31" s="75">
        <f t="shared" si="41"/>
        <v>0</v>
      </c>
      <c r="AD31" s="75">
        <f t="shared" si="41"/>
        <v>0</v>
      </c>
      <c r="AE31" s="75">
        <f t="shared" si="41"/>
        <v>0</v>
      </c>
      <c r="AF31" s="75">
        <f t="shared" si="41"/>
        <v>0</v>
      </c>
      <c r="AG31" s="75">
        <f t="shared" si="41"/>
        <v>0</v>
      </c>
      <c r="AH31" s="75">
        <f t="shared" si="41"/>
        <v>0</v>
      </c>
      <c r="AI31" s="75">
        <f t="shared" si="41"/>
        <v>0</v>
      </c>
      <c r="AJ31" s="75">
        <f t="shared" si="41"/>
        <v>0</v>
      </c>
      <c r="AK31" s="75">
        <f t="shared" si="41"/>
        <v>0</v>
      </c>
      <c r="AL31" s="75">
        <f t="shared" si="41"/>
        <v>0</v>
      </c>
      <c r="AM31" s="75">
        <f t="shared" si="41"/>
        <v>0</v>
      </c>
      <c r="AN31" s="75">
        <f t="shared" si="41"/>
        <v>0</v>
      </c>
      <c r="AO31" s="75">
        <f t="shared" si="41"/>
        <v>0</v>
      </c>
      <c r="AP31" s="75">
        <f t="shared" si="41"/>
        <v>0</v>
      </c>
      <c r="AQ31" s="75">
        <f t="shared" si="41"/>
        <v>0</v>
      </c>
      <c r="AR31" s="75">
        <f t="shared" si="41"/>
        <v>0</v>
      </c>
      <c r="AS31" s="75">
        <f t="shared" si="41"/>
        <v>0</v>
      </c>
      <c r="AT31" s="75">
        <f t="shared" si="41"/>
        <v>0</v>
      </c>
      <c r="AU31" s="75">
        <f t="shared" si="41"/>
        <v>0</v>
      </c>
      <c r="AV31" s="75">
        <f t="shared" si="41"/>
        <v>0</v>
      </c>
      <c r="AW31" s="75">
        <f t="shared" si="41"/>
        <v>0</v>
      </c>
      <c r="AX31" s="75">
        <f t="shared" si="41"/>
        <v>0</v>
      </c>
      <c r="AY31" s="75">
        <f t="shared" si="41"/>
        <v>0</v>
      </c>
      <c r="AZ31" s="75">
        <f t="shared" si="41"/>
        <v>0</v>
      </c>
      <c r="BA31" s="75">
        <f t="shared" si="41"/>
        <v>0</v>
      </c>
      <c r="BB31" s="75">
        <f t="shared" si="41"/>
        <v>0</v>
      </c>
      <c r="BC31" s="75">
        <f t="shared" si="41"/>
        <v>0</v>
      </c>
      <c r="BD31" s="75">
        <f t="shared" si="41"/>
        <v>0</v>
      </c>
      <c r="BE31" s="75">
        <f t="shared" si="41"/>
        <v>0</v>
      </c>
      <c r="BF31" s="75">
        <f t="shared" si="41"/>
        <v>0</v>
      </c>
      <c r="BG31" s="75">
        <f t="shared" si="41"/>
        <v>0</v>
      </c>
      <c r="BH31" s="75">
        <f t="shared" si="41"/>
        <v>0</v>
      </c>
      <c r="BI31" s="75">
        <f t="shared" si="41"/>
        <v>0</v>
      </c>
      <c r="BJ31" s="75">
        <f t="shared" si="41"/>
        <v>0</v>
      </c>
      <c r="BK31" s="75">
        <f t="shared" si="41"/>
        <v>0</v>
      </c>
      <c r="BL31" s="75">
        <f t="shared" si="41"/>
        <v>0</v>
      </c>
      <c r="BM31" s="75">
        <f t="shared" si="41"/>
        <v>0</v>
      </c>
      <c r="BN31" s="75">
        <f t="shared" si="41"/>
        <v>0</v>
      </c>
      <c r="BO31" s="75">
        <f t="shared" si="41"/>
        <v>0</v>
      </c>
      <c r="BP31" s="75">
        <f t="shared" si="41"/>
        <v>0</v>
      </c>
      <c r="BQ31" s="75">
        <f t="shared" si="41"/>
        <v>0</v>
      </c>
      <c r="BR31" s="75">
        <f t="shared" si="41"/>
        <v>0</v>
      </c>
      <c r="BS31" s="75">
        <f t="shared" si="41"/>
        <v>0</v>
      </c>
      <c r="BT31" s="75">
        <f t="shared" si="41"/>
        <v>0</v>
      </c>
      <c r="BU31" s="75">
        <f t="shared" ref="BU31:BY31" si="42">COUNTIF(BU10:BU25,4)</f>
        <v>0</v>
      </c>
      <c r="BV31" s="75">
        <f t="shared" si="42"/>
        <v>0</v>
      </c>
      <c r="BW31" s="75">
        <f t="shared" si="42"/>
        <v>0</v>
      </c>
      <c r="BX31" s="75">
        <f t="shared" si="42"/>
        <v>0</v>
      </c>
      <c r="BY31" s="75">
        <f t="shared" si="42"/>
        <v>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96">
        <f>AVERAGE(CT10:CT25)</f>
        <v>0</v>
      </c>
      <c r="CU31" s="96">
        <f t="shared" ref="CU31:CW31" si="43">AVERAGE(CU10:CU25)</f>
        <v>0</v>
      </c>
      <c r="CV31" s="96">
        <f t="shared" si="43"/>
        <v>0</v>
      </c>
      <c r="CW31" s="96">
        <f t="shared" si="43"/>
        <v>0</v>
      </c>
      <c r="CX31" s="97">
        <f>AVERAGE(CX10:CX25)</f>
        <v>0</v>
      </c>
    </row>
    <row r="32" spans="1:102" ht="13.5" thickBot="1">
      <c r="A32" s="191" t="s">
        <v>7</v>
      </c>
      <c r="B32" s="192"/>
      <c r="C32" s="74">
        <f>COUNTIF(C10:C25,3)</f>
        <v>0</v>
      </c>
      <c r="D32" s="74">
        <f t="shared" ref="D32:G32" si="44">COUNTIF(D12:D27,3)</f>
        <v>0</v>
      </c>
      <c r="E32" s="74">
        <f t="shared" si="44"/>
        <v>0</v>
      </c>
      <c r="F32" s="74">
        <f t="shared" si="44"/>
        <v>0</v>
      </c>
      <c r="G32" s="74">
        <f t="shared" si="44"/>
        <v>0</v>
      </c>
      <c r="H32" s="75">
        <f>COUNTIF(H10:H25,3)</f>
        <v>0</v>
      </c>
      <c r="I32" s="75">
        <f t="shared" ref="I32:BT32" si="45">COUNTIF(I10:I25,3)</f>
        <v>0</v>
      </c>
      <c r="J32" s="75">
        <f t="shared" si="45"/>
        <v>0</v>
      </c>
      <c r="K32" s="75">
        <f t="shared" si="45"/>
        <v>0</v>
      </c>
      <c r="L32" s="75">
        <f t="shared" si="45"/>
        <v>0</v>
      </c>
      <c r="M32" s="75">
        <f t="shared" si="45"/>
        <v>0</v>
      </c>
      <c r="N32" s="75">
        <f t="shared" si="45"/>
        <v>0</v>
      </c>
      <c r="O32" s="75">
        <f t="shared" si="45"/>
        <v>0</v>
      </c>
      <c r="P32" s="75">
        <f t="shared" si="45"/>
        <v>0</v>
      </c>
      <c r="Q32" s="75">
        <f t="shared" si="45"/>
        <v>0</v>
      </c>
      <c r="R32" s="75">
        <f t="shared" si="45"/>
        <v>0</v>
      </c>
      <c r="S32" s="75">
        <f t="shared" si="45"/>
        <v>0</v>
      </c>
      <c r="T32" s="75">
        <f t="shared" si="45"/>
        <v>0</v>
      </c>
      <c r="U32" s="75">
        <f t="shared" si="45"/>
        <v>0</v>
      </c>
      <c r="V32" s="75">
        <f t="shared" si="45"/>
        <v>0</v>
      </c>
      <c r="W32" s="75">
        <f t="shared" si="45"/>
        <v>0</v>
      </c>
      <c r="X32" s="75">
        <f t="shared" si="45"/>
        <v>0</v>
      </c>
      <c r="Y32" s="75">
        <f t="shared" si="45"/>
        <v>0</v>
      </c>
      <c r="Z32" s="75">
        <f t="shared" si="45"/>
        <v>0</v>
      </c>
      <c r="AA32" s="75">
        <f t="shared" si="45"/>
        <v>0</v>
      </c>
      <c r="AB32" s="75">
        <f t="shared" si="45"/>
        <v>0</v>
      </c>
      <c r="AC32" s="75">
        <f t="shared" si="45"/>
        <v>0</v>
      </c>
      <c r="AD32" s="75">
        <f t="shared" si="45"/>
        <v>0</v>
      </c>
      <c r="AE32" s="75">
        <f t="shared" si="45"/>
        <v>0</v>
      </c>
      <c r="AF32" s="75">
        <f t="shared" si="45"/>
        <v>0</v>
      </c>
      <c r="AG32" s="75">
        <f t="shared" si="45"/>
        <v>0</v>
      </c>
      <c r="AH32" s="75">
        <f t="shared" si="45"/>
        <v>0</v>
      </c>
      <c r="AI32" s="75">
        <f t="shared" si="45"/>
        <v>0</v>
      </c>
      <c r="AJ32" s="75">
        <f t="shared" si="45"/>
        <v>0</v>
      </c>
      <c r="AK32" s="75">
        <f t="shared" si="45"/>
        <v>0</v>
      </c>
      <c r="AL32" s="75">
        <f t="shared" si="45"/>
        <v>0</v>
      </c>
      <c r="AM32" s="75">
        <f t="shared" si="45"/>
        <v>0</v>
      </c>
      <c r="AN32" s="75">
        <f t="shared" si="45"/>
        <v>0</v>
      </c>
      <c r="AO32" s="75">
        <f t="shared" si="45"/>
        <v>0</v>
      </c>
      <c r="AP32" s="75">
        <f t="shared" si="45"/>
        <v>0</v>
      </c>
      <c r="AQ32" s="75">
        <f t="shared" si="45"/>
        <v>0</v>
      </c>
      <c r="AR32" s="75">
        <f t="shared" si="45"/>
        <v>0</v>
      </c>
      <c r="AS32" s="75">
        <f t="shared" si="45"/>
        <v>0</v>
      </c>
      <c r="AT32" s="75">
        <f t="shared" si="45"/>
        <v>0</v>
      </c>
      <c r="AU32" s="75">
        <f t="shared" si="45"/>
        <v>0</v>
      </c>
      <c r="AV32" s="75">
        <f t="shared" si="45"/>
        <v>0</v>
      </c>
      <c r="AW32" s="75">
        <f t="shared" si="45"/>
        <v>0</v>
      </c>
      <c r="AX32" s="75">
        <f t="shared" si="45"/>
        <v>0</v>
      </c>
      <c r="AY32" s="75">
        <f t="shared" si="45"/>
        <v>0</v>
      </c>
      <c r="AZ32" s="75">
        <f t="shared" si="45"/>
        <v>0</v>
      </c>
      <c r="BA32" s="75">
        <f t="shared" si="45"/>
        <v>0</v>
      </c>
      <c r="BB32" s="75">
        <f t="shared" si="45"/>
        <v>0</v>
      </c>
      <c r="BC32" s="75">
        <f t="shared" si="45"/>
        <v>0</v>
      </c>
      <c r="BD32" s="75">
        <f t="shared" si="45"/>
        <v>0</v>
      </c>
      <c r="BE32" s="75">
        <f t="shared" si="45"/>
        <v>0</v>
      </c>
      <c r="BF32" s="75">
        <f t="shared" si="45"/>
        <v>0</v>
      </c>
      <c r="BG32" s="75">
        <f t="shared" si="45"/>
        <v>0</v>
      </c>
      <c r="BH32" s="75">
        <f t="shared" si="45"/>
        <v>0</v>
      </c>
      <c r="BI32" s="75">
        <f t="shared" si="45"/>
        <v>0</v>
      </c>
      <c r="BJ32" s="75">
        <f t="shared" si="45"/>
        <v>0</v>
      </c>
      <c r="BK32" s="75">
        <f t="shared" si="45"/>
        <v>0</v>
      </c>
      <c r="BL32" s="75">
        <f t="shared" si="45"/>
        <v>0</v>
      </c>
      <c r="BM32" s="75">
        <f t="shared" si="45"/>
        <v>0</v>
      </c>
      <c r="BN32" s="75">
        <f t="shared" si="45"/>
        <v>0</v>
      </c>
      <c r="BO32" s="75">
        <f t="shared" si="45"/>
        <v>0</v>
      </c>
      <c r="BP32" s="75">
        <f t="shared" si="45"/>
        <v>0</v>
      </c>
      <c r="BQ32" s="75">
        <f t="shared" si="45"/>
        <v>0</v>
      </c>
      <c r="BR32" s="75">
        <f t="shared" si="45"/>
        <v>0</v>
      </c>
      <c r="BS32" s="75">
        <f t="shared" si="45"/>
        <v>0</v>
      </c>
      <c r="BT32" s="75">
        <f t="shared" si="45"/>
        <v>0</v>
      </c>
      <c r="BU32" s="75">
        <f t="shared" ref="BU32:BY32" si="46">COUNTIF(BU10:BU25,3)</f>
        <v>0</v>
      </c>
      <c r="BV32" s="75">
        <f t="shared" si="46"/>
        <v>0</v>
      </c>
      <c r="BW32" s="75">
        <f t="shared" si="46"/>
        <v>0</v>
      </c>
      <c r="BX32" s="75">
        <f t="shared" si="46"/>
        <v>0</v>
      </c>
      <c r="BY32" s="75">
        <f t="shared" si="46"/>
        <v>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23"/>
      <c r="CU32" s="23"/>
      <c r="CV32" s="23"/>
      <c r="CW32" s="23"/>
      <c r="CX32" s="23"/>
    </row>
    <row r="33" spans="1:102" ht="13.5" thickBot="1">
      <c r="A33" s="179" t="s">
        <v>8</v>
      </c>
      <c r="B33" s="180"/>
      <c r="C33" s="74">
        <f>COUNTIF(C10:C25,2)</f>
        <v>0</v>
      </c>
      <c r="D33" s="74">
        <f t="shared" ref="D33:G33" si="47">COUNTIF(D13:D28,2)</f>
        <v>0</v>
      </c>
      <c r="E33" s="74">
        <f t="shared" si="47"/>
        <v>0</v>
      </c>
      <c r="F33" s="74">
        <f t="shared" si="47"/>
        <v>0</v>
      </c>
      <c r="G33" s="74">
        <f t="shared" si="47"/>
        <v>0</v>
      </c>
      <c r="H33" s="75">
        <f>COUNTIF(H10:H25,2)</f>
        <v>0</v>
      </c>
      <c r="I33" s="75">
        <f t="shared" ref="I33:BT33" si="48">COUNTIF(I10:I25,2)</f>
        <v>0</v>
      </c>
      <c r="J33" s="75">
        <f t="shared" si="48"/>
        <v>0</v>
      </c>
      <c r="K33" s="75">
        <f t="shared" si="48"/>
        <v>0</v>
      </c>
      <c r="L33" s="75">
        <f t="shared" si="48"/>
        <v>0</v>
      </c>
      <c r="M33" s="75">
        <f t="shared" si="48"/>
        <v>0</v>
      </c>
      <c r="N33" s="75">
        <f t="shared" si="48"/>
        <v>0</v>
      </c>
      <c r="O33" s="75">
        <f t="shared" si="48"/>
        <v>0</v>
      </c>
      <c r="P33" s="75">
        <f t="shared" si="48"/>
        <v>0</v>
      </c>
      <c r="Q33" s="75">
        <f t="shared" si="48"/>
        <v>0</v>
      </c>
      <c r="R33" s="75">
        <f t="shared" si="48"/>
        <v>0</v>
      </c>
      <c r="S33" s="75">
        <f t="shared" si="48"/>
        <v>0</v>
      </c>
      <c r="T33" s="75">
        <f t="shared" si="48"/>
        <v>0</v>
      </c>
      <c r="U33" s="75">
        <f t="shared" si="48"/>
        <v>0</v>
      </c>
      <c r="V33" s="75">
        <f t="shared" si="48"/>
        <v>0</v>
      </c>
      <c r="W33" s="75">
        <f t="shared" si="48"/>
        <v>0</v>
      </c>
      <c r="X33" s="75">
        <f t="shared" si="48"/>
        <v>0</v>
      </c>
      <c r="Y33" s="75">
        <f t="shared" si="48"/>
        <v>0</v>
      </c>
      <c r="Z33" s="75">
        <f t="shared" si="48"/>
        <v>0</v>
      </c>
      <c r="AA33" s="75">
        <f t="shared" si="48"/>
        <v>0</v>
      </c>
      <c r="AB33" s="75">
        <f t="shared" si="48"/>
        <v>0</v>
      </c>
      <c r="AC33" s="75">
        <f t="shared" si="48"/>
        <v>0</v>
      </c>
      <c r="AD33" s="75">
        <f t="shared" si="48"/>
        <v>0</v>
      </c>
      <c r="AE33" s="75">
        <f t="shared" si="48"/>
        <v>0</v>
      </c>
      <c r="AF33" s="75">
        <f t="shared" si="48"/>
        <v>0</v>
      </c>
      <c r="AG33" s="75">
        <f t="shared" si="48"/>
        <v>0</v>
      </c>
      <c r="AH33" s="75">
        <f t="shared" si="48"/>
        <v>0</v>
      </c>
      <c r="AI33" s="75">
        <f t="shared" si="48"/>
        <v>0</v>
      </c>
      <c r="AJ33" s="75">
        <f t="shared" si="48"/>
        <v>0</v>
      </c>
      <c r="AK33" s="75">
        <f t="shared" si="48"/>
        <v>0</v>
      </c>
      <c r="AL33" s="75">
        <f t="shared" si="48"/>
        <v>0</v>
      </c>
      <c r="AM33" s="75">
        <f t="shared" si="48"/>
        <v>0</v>
      </c>
      <c r="AN33" s="75">
        <f t="shared" si="48"/>
        <v>0</v>
      </c>
      <c r="AO33" s="75">
        <f t="shared" si="48"/>
        <v>0</v>
      </c>
      <c r="AP33" s="75">
        <f t="shared" si="48"/>
        <v>0</v>
      </c>
      <c r="AQ33" s="75">
        <f t="shared" si="48"/>
        <v>0</v>
      </c>
      <c r="AR33" s="75">
        <f t="shared" si="48"/>
        <v>0</v>
      </c>
      <c r="AS33" s="75">
        <f t="shared" si="48"/>
        <v>0</v>
      </c>
      <c r="AT33" s="75">
        <f t="shared" si="48"/>
        <v>0</v>
      </c>
      <c r="AU33" s="75">
        <f t="shared" si="48"/>
        <v>0</v>
      </c>
      <c r="AV33" s="75">
        <f t="shared" si="48"/>
        <v>0</v>
      </c>
      <c r="AW33" s="75">
        <f t="shared" si="48"/>
        <v>0</v>
      </c>
      <c r="AX33" s="75">
        <f t="shared" si="48"/>
        <v>0</v>
      </c>
      <c r="AY33" s="75">
        <f t="shared" si="48"/>
        <v>0</v>
      </c>
      <c r="AZ33" s="75">
        <f t="shared" si="48"/>
        <v>0</v>
      </c>
      <c r="BA33" s="75">
        <f t="shared" si="48"/>
        <v>0</v>
      </c>
      <c r="BB33" s="75">
        <f t="shared" si="48"/>
        <v>0</v>
      </c>
      <c r="BC33" s="75">
        <f t="shared" si="48"/>
        <v>0</v>
      </c>
      <c r="BD33" s="75">
        <f t="shared" si="48"/>
        <v>0</v>
      </c>
      <c r="BE33" s="75">
        <f t="shared" si="48"/>
        <v>0</v>
      </c>
      <c r="BF33" s="75">
        <f t="shared" si="48"/>
        <v>0</v>
      </c>
      <c r="BG33" s="75">
        <f t="shared" si="48"/>
        <v>0</v>
      </c>
      <c r="BH33" s="75">
        <f t="shared" si="48"/>
        <v>0</v>
      </c>
      <c r="BI33" s="75">
        <f t="shared" si="48"/>
        <v>0</v>
      </c>
      <c r="BJ33" s="75">
        <f t="shared" si="48"/>
        <v>0</v>
      </c>
      <c r="BK33" s="75">
        <f t="shared" si="48"/>
        <v>0</v>
      </c>
      <c r="BL33" s="75">
        <f t="shared" si="48"/>
        <v>0</v>
      </c>
      <c r="BM33" s="75">
        <f t="shared" si="48"/>
        <v>0</v>
      </c>
      <c r="BN33" s="75">
        <f t="shared" si="48"/>
        <v>0</v>
      </c>
      <c r="BO33" s="75">
        <f t="shared" si="48"/>
        <v>0</v>
      </c>
      <c r="BP33" s="75">
        <f t="shared" si="48"/>
        <v>0</v>
      </c>
      <c r="BQ33" s="75">
        <f t="shared" si="48"/>
        <v>0</v>
      </c>
      <c r="BR33" s="75">
        <f t="shared" si="48"/>
        <v>0</v>
      </c>
      <c r="BS33" s="75">
        <f t="shared" si="48"/>
        <v>0</v>
      </c>
      <c r="BT33" s="75">
        <f t="shared" si="48"/>
        <v>0</v>
      </c>
      <c r="BU33" s="75">
        <f t="shared" ref="BU33:BY33" si="49">COUNTIF(BU10:BU25,2)</f>
        <v>0</v>
      </c>
      <c r="BV33" s="75">
        <f t="shared" si="49"/>
        <v>0</v>
      </c>
      <c r="BW33" s="75">
        <f t="shared" si="49"/>
        <v>0</v>
      </c>
      <c r="BX33" s="75">
        <f t="shared" si="49"/>
        <v>0</v>
      </c>
      <c r="BY33" s="75">
        <f t="shared" si="49"/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23"/>
      <c r="CU33" s="23"/>
      <c r="CV33" s="23"/>
      <c r="CW33" s="23"/>
      <c r="CX33" s="23"/>
    </row>
    <row r="34" spans="1:102" ht="13.5" thickBot="1">
      <c r="A34" s="193" t="s">
        <v>9</v>
      </c>
      <c r="B34" s="194"/>
      <c r="C34" s="75" t="e">
        <f>ROUNDUP((C30*1+C31*0.64+C32*0.36+C33*0.14)/$D$6*100,0)</f>
        <v>#DIV/0!</v>
      </c>
      <c r="D34" s="75" t="e">
        <f>ROUNDUP((D30*1+D31*0.64+D32*0.36+D33*0.14)/$F$6*100,0)</f>
        <v>#DIV/0!</v>
      </c>
      <c r="E34" s="75" t="e">
        <f>ROUNDUP((E30*1+E31*0.64+E32*0.36+E33*0.14)/$H$6*100,0)</f>
        <v>#DIV/0!</v>
      </c>
      <c r="F34" s="75" t="e">
        <f>ROUNDUP((F30*1+F31*0.64+F32*0.36+F33*0.14)/$J$6*100,0)</f>
        <v>#DIV/0!</v>
      </c>
      <c r="G34" s="75" t="e">
        <f>ROUNDUP((G30*1+G31*0.64+G32*0.36+G33*0.14)/$J$6*100,0)</f>
        <v>#DIV/0!</v>
      </c>
      <c r="H34" s="75" t="e">
        <f t="shared" ref="H34" si="50">ROUNDUP((H30*1+H31*0.64+H32*0.36+H33*0.14)/$D$6*100,0)</f>
        <v>#DIV/0!</v>
      </c>
      <c r="I34" s="75" t="e">
        <f t="shared" ref="I34" si="51">ROUNDUP((I30*1+I31*0.64+I32*0.36+I33*0.14)/$F$6*100,0)</f>
        <v>#DIV/0!</v>
      </c>
      <c r="J34" s="75" t="e">
        <f t="shared" ref="J34" si="52">ROUNDUP((J30*1+J31*0.64+J32*0.36+J33*0.14)/$H$6*100,0)</f>
        <v>#DIV/0!</v>
      </c>
      <c r="K34" s="75" t="e">
        <f t="shared" ref="K34:L34" si="53">ROUNDUP((K30*1+K31*0.64+K32*0.36+K33*0.14)/$J$6*100,0)</f>
        <v>#DIV/0!</v>
      </c>
      <c r="L34" s="75" t="e">
        <f t="shared" si="53"/>
        <v>#DIV/0!</v>
      </c>
      <c r="M34" s="75" t="e">
        <f t="shared" ref="M34" si="54">ROUNDUP((M30*1+M31*0.64+M32*0.36+M33*0.14)/$D$6*100,0)</f>
        <v>#DIV/0!</v>
      </c>
      <c r="N34" s="75" t="e">
        <f>ROUNDUP((N30*1+N31*0.64+N32*0.36+N33*0.14)/$F$6*100,0)</f>
        <v>#DIV/0!</v>
      </c>
      <c r="O34" s="75" t="e">
        <f t="shared" ref="O34" si="55">ROUNDUP((O30*1+O31*0.64+O32*0.36+O33*0.14)/$H$6*100,0)</f>
        <v>#DIV/0!</v>
      </c>
      <c r="P34" s="75" t="e">
        <f t="shared" ref="P34:Q34" si="56">ROUNDUP((P30*1+P31*0.64+P32*0.36+P33*0.14)/$J$6*100,0)</f>
        <v>#DIV/0!</v>
      </c>
      <c r="Q34" s="75" t="e">
        <f t="shared" si="56"/>
        <v>#DIV/0!</v>
      </c>
      <c r="R34" s="75" t="e">
        <f t="shared" ref="R34" si="57">ROUNDUP((R30*1+R31*0.64+R32*0.36+R33*0.14)/$D$6*100,0)</f>
        <v>#DIV/0!</v>
      </c>
      <c r="S34" s="75" t="e">
        <f t="shared" ref="S34" si="58">ROUNDUP((S30*1+S31*0.64+S32*0.36+S33*0.14)/$F$6*100,0)</f>
        <v>#DIV/0!</v>
      </c>
      <c r="T34" s="75" t="e">
        <f t="shared" ref="T34" si="59">ROUNDUP((T30*1+T31*0.64+T32*0.36+T33*0.14)/$H$6*100,0)</f>
        <v>#DIV/0!</v>
      </c>
      <c r="U34" s="75" t="e">
        <f t="shared" ref="U34:V34" si="60">ROUNDUP((U30*1+U31*0.64+U32*0.36+U33*0.14)/$J$6*100,0)</f>
        <v>#DIV/0!</v>
      </c>
      <c r="V34" s="75" t="e">
        <f t="shared" si="60"/>
        <v>#DIV/0!</v>
      </c>
      <c r="W34" s="75" t="e">
        <f t="shared" ref="W34" si="61">ROUNDUP((W30*1+W31*0.64+W32*0.36+W33*0.14)/$D$6*100,0)</f>
        <v>#DIV/0!</v>
      </c>
      <c r="X34" s="75" t="e">
        <f t="shared" ref="X34" si="62">ROUNDUP((X30*1+X31*0.64+X32*0.36+X33*0.14)/$F$6*100,0)</f>
        <v>#DIV/0!</v>
      </c>
      <c r="Y34" s="75" t="e">
        <f t="shared" ref="Y34" si="63">ROUNDUP((Y30*1+Y31*0.64+Y32*0.36+Y33*0.14)/$H$6*100,0)</f>
        <v>#DIV/0!</v>
      </c>
      <c r="Z34" s="75" t="e">
        <f t="shared" ref="Z34:AA34" si="64">ROUNDUP((Z30*1+Z31*0.64+Z32*0.36+Z33*0.14)/$J$6*100,0)</f>
        <v>#DIV/0!</v>
      </c>
      <c r="AA34" s="75" t="e">
        <f t="shared" si="64"/>
        <v>#DIV/0!</v>
      </c>
      <c r="AB34" s="75" t="e">
        <f t="shared" ref="AB34" si="65">ROUNDUP((AB30*1+AB31*0.64+AB32*0.36+AB33*0.14)/$D$6*100,0)</f>
        <v>#DIV/0!</v>
      </c>
      <c r="AC34" s="75" t="e">
        <f t="shared" ref="AC34" si="66">ROUNDUP((AC30*1+AC31*0.64+AC32*0.36+AC33*0.14)/$F$6*100,0)</f>
        <v>#DIV/0!</v>
      </c>
      <c r="AD34" s="75" t="e">
        <f t="shared" ref="AD34" si="67">ROUNDUP((AD30*1+AD31*0.64+AD32*0.36+AD33*0.14)/$H$6*100,0)</f>
        <v>#DIV/0!</v>
      </c>
      <c r="AE34" s="75" t="e">
        <f t="shared" ref="AE34:AF34" si="68">ROUNDUP((AE30*1+AE31*0.64+AE32*0.36+AE33*0.14)/$J$6*100,0)</f>
        <v>#DIV/0!</v>
      </c>
      <c r="AF34" s="75" t="e">
        <f t="shared" si="68"/>
        <v>#DIV/0!</v>
      </c>
      <c r="AG34" s="75" t="e">
        <f t="shared" ref="AG34" si="69">ROUNDUP((AG30*1+AG31*0.64+AG32*0.36+AG33*0.14)/$D$6*100,0)</f>
        <v>#DIV/0!</v>
      </c>
      <c r="AH34" s="75" t="e">
        <f t="shared" ref="AH34" si="70">ROUNDUP((AH30*1+AH31*0.64+AH32*0.36+AH33*0.14)/$F$6*100,0)</f>
        <v>#DIV/0!</v>
      </c>
      <c r="AI34" s="75" t="e">
        <f t="shared" ref="AI34" si="71">ROUNDUP((AI30*1+AI31*0.64+AI32*0.36+AI33*0.14)/$H$6*100,0)</f>
        <v>#DIV/0!</v>
      </c>
      <c r="AJ34" s="75" t="e">
        <f t="shared" ref="AJ34:AK34" si="72">ROUNDUP((AJ30*1+AJ31*0.64+AJ32*0.36+AJ33*0.14)/$J$6*100,0)</f>
        <v>#DIV/0!</v>
      </c>
      <c r="AK34" s="75" t="e">
        <f t="shared" si="72"/>
        <v>#DIV/0!</v>
      </c>
      <c r="AL34" s="75" t="e">
        <f t="shared" ref="AL34" si="73">ROUNDUP((AL30*1+AL31*0.64+AL32*0.36+AL33*0.14)/$D$6*100,0)</f>
        <v>#DIV/0!</v>
      </c>
      <c r="AM34" s="75" t="e">
        <f t="shared" ref="AM34" si="74">ROUNDUP((AM30*1+AM31*0.64+AM32*0.36+AM33*0.14)/$F$6*100,0)</f>
        <v>#DIV/0!</v>
      </c>
      <c r="AN34" s="75" t="e">
        <f t="shared" ref="AN34" si="75">ROUNDUP((AN30*1+AN31*0.64+AN32*0.36+AN33*0.14)/$H$6*100,0)</f>
        <v>#DIV/0!</v>
      </c>
      <c r="AO34" s="75" t="e">
        <f t="shared" ref="AO34:AP34" si="76">ROUNDUP((AO30*1+AO31*0.64+AO32*0.36+AO33*0.14)/$J$6*100,0)</f>
        <v>#DIV/0!</v>
      </c>
      <c r="AP34" s="75" t="e">
        <f t="shared" si="76"/>
        <v>#DIV/0!</v>
      </c>
      <c r="AQ34" s="75" t="e">
        <f t="shared" ref="AQ34" si="77">ROUNDUP((AQ30*1+AQ31*0.64+AQ32*0.36+AQ33*0.14)/$D$6*100,0)</f>
        <v>#DIV/0!</v>
      </c>
      <c r="AR34" s="75" t="e">
        <f t="shared" ref="AR34" si="78">ROUNDUP((AR30*1+AR31*0.64+AR32*0.36+AR33*0.14)/$F$6*100,0)</f>
        <v>#DIV/0!</v>
      </c>
      <c r="AS34" s="75" t="e">
        <f t="shared" ref="AS34" si="79">ROUNDUP((AS30*1+AS31*0.64+AS32*0.36+AS33*0.14)/$H$6*100,0)</f>
        <v>#DIV/0!</v>
      </c>
      <c r="AT34" s="75" t="e">
        <f t="shared" ref="AT34:AU34" si="80">ROUNDUP((AT30*1+AT31*0.64+AT32*0.36+AT33*0.14)/$J$6*100,0)</f>
        <v>#DIV/0!</v>
      </c>
      <c r="AU34" s="75" t="e">
        <f t="shared" si="80"/>
        <v>#DIV/0!</v>
      </c>
      <c r="AV34" s="75" t="e">
        <f t="shared" ref="AV34" si="81">ROUNDUP((AV30*1+AV31*0.64+AV32*0.36+AV33*0.14)/$D$6*100,0)</f>
        <v>#DIV/0!</v>
      </c>
      <c r="AW34" s="75" t="e">
        <f t="shared" ref="AW34" si="82">ROUNDUP((AW30*1+AW31*0.64+AW32*0.36+AW33*0.14)/$F$6*100,0)</f>
        <v>#DIV/0!</v>
      </c>
      <c r="AX34" s="75" t="e">
        <f t="shared" ref="AX34" si="83">ROUNDUP((AX30*1+AX31*0.64+AX32*0.36+AX33*0.14)/$H$6*100,0)</f>
        <v>#DIV/0!</v>
      </c>
      <c r="AY34" s="75" t="e">
        <f t="shared" ref="AY34:AZ34" si="84">ROUNDUP((AY30*1+AY31*0.64+AY32*0.36+AY33*0.14)/$J$6*100,0)</f>
        <v>#DIV/0!</v>
      </c>
      <c r="AZ34" s="75" t="e">
        <f t="shared" si="84"/>
        <v>#DIV/0!</v>
      </c>
      <c r="BA34" s="75" t="e">
        <f t="shared" ref="BA34" si="85">ROUNDUP((BA30*1+BA31*0.64+BA32*0.36+BA33*0.14)/$D$6*100,0)</f>
        <v>#DIV/0!</v>
      </c>
      <c r="BB34" s="75" t="e">
        <f t="shared" ref="BB34" si="86">ROUNDUP((BB30*1+BB31*0.64+BB32*0.36+BB33*0.14)/$F$6*100,0)</f>
        <v>#DIV/0!</v>
      </c>
      <c r="BC34" s="75" t="e">
        <f t="shared" ref="BC34" si="87">ROUNDUP((BC30*1+BC31*0.64+BC32*0.36+BC33*0.14)/$H$6*100,0)</f>
        <v>#DIV/0!</v>
      </c>
      <c r="BD34" s="75" t="e">
        <f t="shared" ref="BD34:BE34" si="88">ROUNDUP((BD30*1+BD31*0.64+BD32*0.36+BD33*0.14)/$J$6*100,0)</f>
        <v>#DIV/0!</v>
      </c>
      <c r="BE34" s="75" t="e">
        <f t="shared" si="88"/>
        <v>#DIV/0!</v>
      </c>
      <c r="BF34" s="75" t="e">
        <f t="shared" ref="BF34" si="89">ROUNDUP((BF30*1+BF31*0.64+BF32*0.36+BF33*0.14)/$D$6*100,0)</f>
        <v>#DIV/0!</v>
      </c>
      <c r="BG34" s="75" t="e">
        <f t="shared" ref="BG34" si="90">ROUNDUP((BG30*1+BG31*0.64+BG32*0.36+BG33*0.14)/$F$6*100,0)</f>
        <v>#DIV/0!</v>
      </c>
      <c r="BH34" s="75" t="e">
        <f t="shared" ref="BH34" si="91">ROUNDUP((BH30*1+BH31*0.64+BH32*0.36+BH33*0.14)/$H$6*100,0)</f>
        <v>#DIV/0!</v>
      </c>
      <c r="BI34" s="75" t="e">
        <f t="shared" ref="BI34:BJ34" si="92">ROUNDUP((BI30*1+BI31*0.64+BI32*0.36+BI33*0.14)/$J$6*100,0)</f>
        <v>#DIV/0!</v>
      </c>
      <c r="BJ34" s="75" t="e">
        <f t="shared" si="92"/>
        <v>#DIV/0!</v>
      </c>
      <c r="BK34" s="75" t="e">
        <f t="shared" ref="BK34" si="93">ROUNDUP((BK30*1+BK31*0.64+BK32*0.36+BK33*0.14)/$D$6*100,0)</f>
        <v>#DIV/0!</v>
      </c>
      <c r="BL34" s="75" t="e">
        <f t="shared" ref="BL34" si="94">ROUNDUP((BL30*1+BL31*0.64+BL32*0.36+BL33*0.14)/$F$6*100,0)</f>
        <v>#DIV/0!</v>
      </c>
      <c r="BM34" s="75" t="e">
        <f t="shared" ref="BM34" si="95">ROUNDUP((BM30*1+BM31*0.64+BM32*0.36+BM33*0.14)/$H$6*100,0)</f>
        <v>#DIV/0!</v>
      </c>
      <c r="BN34" s="75" t="e">
        <f t="shared" ref="BN34:BO34" si="96">ROUNDUP((BN30*1+BN31*0.64+BN32*0.36+BN33*0.14)/$J$6*100,0)</f>
        <v>#DIV/0!</v>
      </c>
      <c r="BO34" s="75" t="e">
        <f t="shared" si="96"/>
        <v>#DIV/0!</v>
      </c>
      <c r="BP34" s="75" t="e">
        <f t="shared" ref="BP34" si="97">ROUNDUP((BP30*1+BP31*0.64+BP32*0.36+BP33*0.14)/$D$6*100,0)</f>
        <v>#DIV/0!</v>
      </c>
      <c r="BQ34" s="75" t="e">
        <f t="shared" ref="BQ34" si="98">ROUNDUP((BQ30*1+BQ31*0.64+BQ32*0.36+BQ33*0.14)/$F$6*100,0)</f>
        <v>#DIV/0!</v>
      </c>
      <c r="BR34" s="75" t="e">
        <f t="shared" ref="BR34" si="99">ROUNDUP((BR30*1+BR31*0.64+BR32*0.36+BR33*0.14)/$H$6*100,0)</f>
        <v>#DIV/0!</v>
      </c>
      <c r="BS34" s="75" t="e">
        <f t="shared" ref="BS34:BT34" si="100">ROUNDUP((BS30*1+BS31*0.64+BS32*0.36+BS33*0.14)/$J$6*100,0)</f>
        <v>#DIV/0!</v>
      </c>
      <c r="BT34" s="75" t="e">
        <f t="shared" si="100"/>
        <v>#DIV/0!</v>
      </c>
      <c r="BU34" s="75" t="e">
        <f t="shared" ref="BU34" si="101">ROUNDUP((BU30*1+BU31*0.64+BU32*0.36+BU33*0.14)/$D$6*100,0)</f>
        <v>#DIV/0!</v>
      </c>
      <c r="BV34" s="75" t="e">
        <f t="shared" ref="BV34" si="102">ROUNDUP((BV30*1+BV31*0.64+BV32*0.36+BV33*0.14)/$F$6*100,0)</f>
        <v>#DIV/0!</v>
      </c>
      <c r="BW34" s="75" t="e">
        <f t="shared" ref="BW34" si="103">ROUNDUP((BW30*1+BW31*0.64+BW32*0.36+BW33*0.14)/$H$6*100,0)</f>
        <v>#DIV/0!</v>
      </c>
      <c r="BX34" s="75" t="e">
        <f t="shared" ref="BX34:BY34" si="104">ROUNDUP((BX30*1+BX31*0.64+BX32*0.36+BX33*0.14)/$J$6*100,0)</f>
        <v>#DIV/0!</v>
      </c>
      <c r="BY34" s="75" t="e">
        <f t="shared" si="104"/>
        <v>#DIV/0!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23"/>
      <c r="CU34" s="23"/>
      <c r="CV34" s="23"/>
      <c r="CW34" s="23"/>
      <c r="CX34" s="23"/>
    </row>
    <row r="35" spans="1:102" ht="13.5" thickBot="1">
      <c r="A35" s="64"/>
      <c r="B35" s="6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23"/>
      <c r="CU35" s="23"/>
      <c r="CV35" s="23"/>
      <c r="CW35" s="23"/>
      <c r="CX35" s="23"/>
    </row>
    <row r="36" spans="1:102" ht="13.5" thickBot="1">
      <c r="A36" s="193" t="s">
        <v>65</v>
      </c>
      <c r="B36" s="194"/>
      <c r="C36" s="76" t="e">
        <f>(C30+C31)/$D$6*100</f>
        <v>#DIV/0!</v>
      </c>
      <c r="D36" s="76" t="e">
        <f>(D30+D31)/$F$6*100</f>
        <v>#DIV/0!</v>
      </c>
      <c r="E36" s="76" t="e">
        <f>(E30+E31)/$H$6*100</f>
        <v>#DIV/0!</v>
      </c>
      <c r="F36" s="76" t="e">
        <f>(F30+F31)/$J$6*100</f>
        <v>#DIV/0!</v>
      </c>
      <c r="G36" s="76" t="e">
        <f>(G30+G31)/$J$6*100</f>
        <v>#DIV/0!</v>
      </c>
      <c r="H36" s="76" t="e">
        <f t="shared" ref="H36" si="105">(H30+H31)/$D$6*100</f>
        <v>#DIV/0!</v>
      </c>
      <c r="I36" s="76" t="e">
        <f t="shared" ref="I36" si="106">(I30+I31)/$F$6*100</f>
        <v>#DIV/0!</v>
      </c>
      <c r="J36" s="76" t="e">
        <f t="shared" ref="J36" si="107">(J30+J31)/$H$6*100</f>
        <v>#DIV/0!</v>
      </c>
      <c r="K36" s="76" t="e">
        <f t="shared" ref="K36:L36" si="108">(K30+K31)/$J$6*100</f>
        <v>#DIV/0!</v>
      </c>
      <c r="L36" s="76" t="e">
        <f t="shared" si="108"/>
        <v>#DIV/0!</v>
      </c>
      <c r="M36" s="76" t="e">
        <f t="shared" ref="M36" si="109">(M30+M31)/$D$6*100</f>
        <v>#DIV/0!</v>
      </c>
      <c r="N36" s="76" t="e">
        <f t="shared" ref="N36" si="110">(N30+N31)/$F$6*100</f>
        <v>#DIV/0!</v>
      </c>
      <c r="O36" s="76" t="e">
        <f t="shared" ref="O36" si="111">(O30+O31)/$H$6*100</f>
        <v>#DIV/0!</v>
      </c>
      <c r="P36" s="76" t="e">
        <f t="shared" ref="P36:Q36" si="112">(P30+P31)/$J$6*100</f>
        <v>#DIV/0!</v>
      </c>
      <c r="Q36" s="76" t="e">
        <f t="shared" si="112"/>
        <v>#DIV/0!</v>
      </c>
      <c r="R36" s="76" t="e">
        <f t="shared" ref="R36" si="113">(R30+R31)/$D$6*100</f>
        <v>#DIV/0!</v>
      </c>
      <c r="S36" s="76" t="e">
        <f t="shared" ref="S36" si="114">(S30+S31)/$F$6*100</f>
        <v>#DIV/0!</v>
      </c>
      <c r="T36" s="76" t="e">
        <f t="shared" ref="T36" si="115">(T30+T31)/$H$6*100</f>
        <v>#DIV/0!</v>
      </c>
      <c r="U36" s="76" t="e">
        <f t="shared" ref="U36:V36" si="116">(U30+U31)/$J$6*100</f>
        <v>#DIV/0!</v>
      </c>
      <c r="V36" s="76" t="e">
        <f t="shared" si="116"/>
        <v>#DIV/0!</v>
      </c>
      <c r="W36" s="76" t="e">
        <f t="shared" ref="W36" si="117">(W30+W31)/$D$6*100</f>
        <v>#DIV/0!</v>
      </c>
      <c r="X36" s="76" t="e">
        <f t="shared" ref="X36" si="118">(X30+X31)/$F$6*100</f>
        <v>#DIV/0!</v>
      </c>
      <c r="Y36" s="76" t="e">
        <f t="shared" ref="Y36" si="119">(Y30+Y31)/$H$6*100</f>
        <v>#DIV/0!</v>
      </c>
      <c r="Z36" s="76" t="e">
        <f t="shared" ref="Z36:AA36" si="120">(Z30+Z31)/$J$6*100</f>
        <v>#DIV/0!</v>
      </c>
      <c r="AA36" s="76" t="e">
        <f t="shared" si="120"/>
        <v>#DIV/0!</v>
      </c>
      <c r="AB36" s="76" t="e">
        <f t="shared" ref="AB36" si="121">(AB30+AB31)/$D$6*100</f>
        <v>#DIV/0!</v>
      </c>
      <c r="AC36" s="76" t="e">
        <f t="shared" ref="AC36" si="122">(AC30+AC31)/$F$6*100</f>
        <v>#DIV/0!</v>
      </c>
      <c r="AD36" s="76" t="e">
        <f t="shared" ref="AD36" si="123">(AD30+AD31)/$H$6*100</f>
        <v>#DIV/0!</v>
      </c>
      <c r="AE36" s="76" t="e">
        <f t="shared" ref="AE36:AF36" si="124">(AE30+AE31)/$J$6*100</f>
        <v>#DIV/0!</v>
      </c>
      <c r="AF36" s="76" t="e">
        <f t="shared" si="124"/>
        <v>#DIV/0!</v>
      </c>
      <c r="AG36" s="76" t="e">
        <f t="shared" ref="AG36" si="125">(AG30+AG31)/$D$6*100</f>
        <v>#DIV/0!</v>
      </c>
      <c r="AH36" s="76" t="e">
        <f t="shared" ref="AH36" si="126">(AH30+AH31)/$F$6*100</f>
        <v>#DIV/0!</v>
      </c>
      <c r="AI36" s="76" t="e">
        <f t="shared" ref="AI36" si="127">(AI30+AI31)/$H$6*100</f>
        <v>#DIV/0!</v>
      </c>
      <c r="AJ36" s="76" t="e">
        <f t="shared" ref="AJ36:AK36" si="128">(AJ30+AJ31)/$J$6*100</f>
        <v>#DIV/0!</v>
      </c>
      <c r="AK36" s="76" t="e">
        <f t="shared" si="128"/>
        <v>#DIV/0!</v>
      </c>
      <c r="AL36" s="76" t="e">
        <f t="shared" ref="AL36" si="129">(AL30+AL31)/$D$6*100</f>
        <v>#DIV/0!</v>
      </c>
      <c r="AM36" s="76" t="e">
        <f t="shared" ref="AM36" si="130">(AM30+AM31)/$F$6*100</f>
        <v>#DIV/0!</v>
      </c>
      <c r="AN36" s="76" t="e">
        <f t="shared" ref="AN36" si="131">(AN30+AN31)/$H$6*100</f>
        <v>#DIV/0!</v>
      </c>
      <c r="AO36" s="76" t="e">
        <f t="shared" ref="AO36:AP36" si="132">(AO30+AO31)/$J$6*100</f>
        <v>#DIV/0!</v>
      </c>
      <c r="AP36" s="76" t="e">
        <f t="shared" si="132"/>
        <v>#DIV/0!</v>
      </c>
      <c r="AQ36" s="76" t="e">
        <f t="shared" ref="AQ36" si="133">(AQ30+AQ31)/$D$6*100</f>
        <v>#DIV/0!</v>
      </c>
      <c r="AR36" s="76" t="e">
        <f t="shared" ref="AR36" si="134">(AR30+AR31)/$F$6*100</f>
        <v>#DIV/0!</v>
      </c>
      <c r="AS36" s="76" t="e">
        <f t="shared" ref="AS36" si="135">(AS30+AS31)/$H$6*100</f>
        <v>#DIV/0!</v>
      </c>
      <c r="AT36" s="76" t="e">
        <f t="shared" ref="AT36:AU36" si="136">(AT30+AT31)/$J$6*100</f>
        <v>#DIV/0!</v>
      </c>
      <c r="AU36" s="76" t="e">
        <f t="shared" si="136"/>
        <v>#DIV/0!</v>
      </c>
      <c r="AV36" s="76" t="e">
        <f t="shared" ref="AV36" si="137">(AV30+AV31)/$D$6*100</f>
        <v>#DIV/0!</v>
      </c>
      <c r="AW36" s="76" t="e">
        <f t="shared" ref="AW36" si="138">(AW30+AW31)/$F$6*100</f>
        <v>#DIV/0!</v>
      </c>
      <c r="AX36" s="76" t="e">
        <f t="shared" ref="AX36" si="139">(AX30+AX31)/$H$6*100</f>
        <v>#DIV/0!</v>
      </c>
      <c r="AY36" s="76" t="e">
        <f t="shared" ref="AY36:AZ36" si="140">(AY30+AY31)/$J$6*100</f>
        <v>#DIV/0!</v>
      </c>
      <c r="AZ36" s="76" t="e">
        <f t="shared" si="140"/>
        <v>#DIV/0!</v>
      </c>
      <c r="BA36" s="76" t="e">
        <f t="shared" ref="BA36" si="141">(BA30+BA31)/$D$6*100</f>
        <v>#DIV/0!</v>
      </c>
      <c r="BB36" s="76" t="e">
        <f t="shared" ref="BB36" si="142">(BB30+BB31)/$F$6*100</f>
        <v>#DIV/0!</v>
      </c>
      <c r="BC36" s="76" t="e">
        <f t="shared" ref="BC36" si="143">(BC30+BC31)/$H$6*100</f>
        <v>#DIV/0!</v>
      </c>
      <c r="BD36" s="76" t="e">
        <f t="shared" ref="BD36:BE36" si="144">(BD30+BD31)/$J$6*100</f>
        <v>#DIV/0!</v>
      </c>
      <c r="BE36" s="76" t="e">
        <f t="shared" si="144"/>
        <v>#DIV/0!</v>
      </c>
      <c r="BF36" s="76" t="e">
        <f t="shared" ref="BF36" si="145">(BF30+BF31)/$D$6*100</f>
        <v>#DIV/0!</v>
      </c>
      <c r="BG36" s="76" t="e">
        <f t="shared" ref="BG36" si="146">(BG30+BG31)/$F$6*100</f>
        <v>#DIV/0!</v>
      </c>
      <c r="BH36" s="76" t="e">
        <f t="shared" ref="BH36" si="147">(BH30+BH31)/$H$6*100</f>
        <v>#DIV/0!</v>
      </c>
      <c r="BI36" s="76" t="e">
        <f t="shared" ref="BI36:BJ36" si="148">(BI30+BI31)/$J$6*100</f>
        <v>#DIV/0!</v>
      </c>
      <c r="BJ36" s="76" t="e">
        <f t="shared" si="148"/>
        <v>#DIV/0!</v>
      </c>
      <c r="BK36" s="76" t="e">
        <f t="shared" ref="BK36" si="149">(BK30+BK31)/$D$6*100</f>
        <v>#DIV/0!</v>
      </c>
      <c r="BL36" s="76" t="e">
        <f t="shared" ref="BL36" si="150">(BL30+BL31)/$F$6*100</f>
        <v>#DIV/0!</v>
      </c>
      <c r="BM36" s="76" t="e">
        <f t="shared" ref="BM36" si="151">(BM30+BM31)/$H$6*100</f>
        <v>#DIV/0!</v>
      </c>
      <c r="BN36" s="76" t="e">
        <f t="shared" ref="BN36:BO36" si="152">(BN30+BN31)/$J$6*100</f>
        <v>#DIV/0!</v>
      </c>
      <c r="BO36" s="76" t="e">
        <f t="shared" si="152"/>
        <v>#DIV/0!</v>
      </c>
      <c r="BP36" s="76" t="e">
        <f t="shared" ref="BP36" si="153">(BP30+BP31)/$D$6*100</f>
        <v>#DIV/0!</v>
      </c>
      <c r="BQ36" s="76" t="e">
        <f t="shared" ref="BQ36" si="154">(BQ30+BQ31)/$F$6*100</f>
        <v>#DIV/0!</v>
      </c>
      <c r="BR36" s="76" t="e">
        <f t="shared" ref="BR36" si="155">(BR30+BR31)/$H$6*100</f>
        <v>#DIV/0!</v>
      </c>
      <c r="BS36" s="76" t="e">
        <f t="shared" ref="BS36:BT36" si="156">(BS30+BS31)/$J$6*100</f>
        <v>#DIV/0!</v>
      </c>
      <c r="BT36" s="76" t="e">
        <f t="shared" si="156"/>
        <v>#DIV/0!</v>
      </c>
      <c r="BU36" s="76" t="e">
        <f t="shared" ref="BU36" si="157">(BU30+BU31)/$D$6*100</f>
        <v>#DIV/0!</v>
      </c>
      <c r="BV36" s="76" t="e">
        <f t="shared" ref="BV36" si="158">(BV30+BV31)/$F$6*100</f>
        <v>#DIV/0!</v>
      </c>
      <c r="BW36" s="76" t="e">
        <f t="shared" ref="BW36" si="159">(BW30+BW31)/$H$6*100</f>
        <v>#DIV/0!</v>
      </c>
      <c r="BX36" s="76" t="e">
        <f t="shared" ref="BX36:BY36" si="160">(BX30+BX31)/$J$6*100</f>
        <v>#DIV/0!</v>
      </c>
      <c r="BY36" s="76" t="e">
        <f t="shared" si="160"/>
        <v>#DIV/0!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23"/>
      <c r="CU36" s="23"/>
      <c r="CV36" s="23"/>
      <c r="CW36" s="23"/>
      <c r="CX36" s="23"/>
    </row>
    <row r="37" spans="1:10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23"/>
      <c r="CS38" s="23"/>
      <c r="CT38" s="23"/>
      <c r="CU38" s="23"/>
      <c r="CV38" s="23"/>
      <c r="CW38" s="3"/>
      <c r="CX38" s="3"/>
    </row>
    <row r="39" spans="1:102" ht="13.5" thickBot="1">
      <c r="A39" s="6"/>
      <c r="B39" s="43" t="s">
        <v>12</v>
      </c>
      <c r="C39" s="72" t="e">
        <f>(C34+H34+M34+R34+W34+AB34+AG34+AL34+AQ34+AV34+BA34+BF34+BK34+BP34+BU34)/S3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SUM(C30+H30+M30+R30+W30+AB30+AG30+AL30+AQ30+AV30+BA30+BF30+BK30+BP30+BU30)</f>
        <v>0</v>
      </c>
      <c r="S39" s="204"/>
      <c r="T39" s="204">
        <f>SUM(D30+I30+N30+S30+X30+AC30+AH30+AM30+AR30+AW30+BB30+BG30+BL30+BQ30+BV30)</f>
        <v>0</v>
      </c>
      <c r="U39" s="204"/>
      <c r="V39" s="204">
        <f>SUM(E30+J30+O30+T30+Y30+AD30+AI30+AN30+AS30+AX30+BC30+BH30+BM30+BR30+BW30)</f>
        <v>0</v>
      </c>
      <c r="W39" s="204"/>
      <c r="X39" s="204">
        <f>SUM(F30+K30+P30+U30+Z30+AE30+AJ30+AO30+AT30+AY30+BD30+BI30+BN30+BS30+BX30)</f>
        <v>0</v>
      </c>
      <c r="Y39" s="204"/>
      <c r="Z39" s="200">
        <f>SUM(G30+L30+Q30+V30+AA30+AF30+AK30+AP30+AU30+AZ30+BE30+BJ30+BO30+BT30+BY30)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23"/>
      <c r="CS39" s="23"/>
      <c r="CT39" s="23"/>
      <c r="CU39" s="23"/>
      <c r="CV39" s="23"/>
      <c r="CW39" s="3"/>
      <c r="CX39" s="3"/>
    </row>
    <row r="40" spans="1:102" ht="13.5" thickBot="1">
      <c r="A40" s="6"/>
      <c r="B40" s="43" t="s">
        <v>13</v>
      </c>
      <c r="C40" s="72" t="e">
        <f>(D34+I34+N34+S34+X34+AC34+AH34+AM34+AR34+AW34+BB34+BG34+BL34+BQ34+BV34)/U3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>SUM(C31+H31+M31+R31+W31+AB31+AG31+AL31+AQ31+AV31+BA31+BF31+BK31+BP31+BU31)</f>
        <v>0</v>
      </c>
      <c r="S40" s="204"/>
      <c r="T40" s="204">
        <f t="shared" ref="T40:T42" si="161">SUM(D31+I31+N31+S31+X31+AC31+AH31+AM31+AR31+AW31+BB31+BG31+BL31+BQ31+BV31)</f>
        <v>0</v>
      </c>
      <c r="U40" s="204"/>
      <c r="V40" s="204">
        <f t="shared" ref="V40:V42" si="162">SUM(E31+J31+O31+T31+Y31+AD31+AI31+AN31+AS31+AX31+BC31+BH31+BM31+BR31+BW31)</f>
        <v>0</v>
      </c>
      <c r="W40" s="204"/>
      <c r="X40" s="204">
        <f t="shared" ref="X40:X42" si="163">SUM(F31+K31+P31+U31+Z31+AE31+AJ31+AO31+AT31+AY31+BD31+BI31+BN31+BS31+BX31)</f>
        <v>0</v>
      </c>
      <c r="Y40" s="204"/>
      <c r="Z40" s="200">
        <f t="shared" ref="Z40:Z42" si="164">SUM(G31+L31+Q31+V31+AA31+AF31+AK31+AP31+AU31+AZ31+BE31+BJ31+BO31+BT31+BY31)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23"/>
      <c r="CS40" s="23"/>
      <c r="CT40" s="23"/>
      <c r="CU40" s="23"/>
      <c r="CV40" s="23"/>
      <c r="CW40" s="3"/>
      <c r="CX40" s="3"/>
    </row>
    <row r="41" spans="1:102" ht="13.5" thickBot="1">
      <c r="A41" s="6"/>
      <c r="B41" s="43" t="s">
        <v>14</v>
      </c>
      <c r="C41" s="72" t="e">
        <f>(E34+J34+O34+T34+Y34+AD34+AI34+AN34+AS34+AX34+BC34+BH34+BM34+BR34+BW34)/W3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 t="shared" ref="R41" si="165">SUM(C32+H32+M32+R32+W32+AB32+AG32+AL32+AQ32+AV32+BA32+BF32+BK32+BP32+BU32)</f>
        <v>0</v>
      </c>
      <c r="S41" s="204"/>
      <c r="T41" s="204">
        <f t="shared" si="161"/>
        <v>0</v>
      </c>
      <c r="U41" s="204"/>
      <c r="V41" s="204">
        <f t="shared" si="162"/>
        <v>0</v>
      </c>
      <c r="W41" s="204"/>
      <c r="X41" s="204">
        <f>SUM(F32+K32+P32+U32+Z32+AE32+AJ32+AO32+AT32+AY32+BD32+BI32+BN32+BS32+BX32)</f>
        <v>0</v>
      </c>
      <c r="Y41" s="204"/>
      <c r="Z41" s="200">
        <f t="shared" si="164"/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23"/>
      <c r="CS41" s="23"/>
      <c r="CT41" s="23"/>
      <c r="CU41" s="23"/>
      <c r="CV41" s="23"/>
      <c r="CW41" s="3"/>
      <c r="CX41" s="3"/>
    </row>
    <row r="42" spans="1:102" ht="13.5" thickBot="1">
      <c r="A42" s="6"/>
      <c r="B42" s="43" t="s">
        <v>15</v>
      </c>
      <c r="C42" s="72" t="e">
        <f>(F34+K34+P34+U34+Z34+AE34+AJ34+AO34+AT34+AY34+BD34+BI34+BN34+BS34+BX34)/Y3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SUM(C33+H33+M33+R33+W33+AB33+AG33+AL33+AQ33+AV33+BA33+BF33+BK33+BP33+BU33)</f>
        <v>0</v>
      </c>
      <c r="S42" s="204"/>
      <c r="T42" s="204">
        <f t="shared" si="161"/>
        <v>0</v>
      </c>
      <c r="U42" s="204"/>
      <c r="V42" s="204">
        <f t="shared" si="162"/>
        <v>0</v>
      </c>
      <c r="W42" s="204"/>
      <c r="X42" s="204">
        <f t="shared" si="163"/>
        <v>0</v>
      </c>
      <c r="Y42" s="204"/>
      <c r="Z42" s="200">
        <f t="shared" si="164"/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23"/>
      <c r="CS42" s="23"/>
      <c r="CT42" s="23"/>
      <c r="CU42" s="23"/>
      <c r="CV42" s="23"/>
      <c r="CW42" s="3"/>
      <c r="CX42" s="3"/>
    </row>
    <row r="43" spans="1:102" ht="13.5" thickBot="1">
      <c r="A43" s="6"/>
      <c r="B43" s="45" t="s">
        <v>48</v>
      </c>
      <c r="C43" s="72" t="e">
        <f>(G34+L34+Q34+V34+AA34+AF34+AK34+AP34+AU34+AZ34+BE34+BJ34+BO34+BT34+BY34)/Y3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  <c r="CW43" s="3"/>
      <c r="CX43" s="3"/>
    </row>
    <row r="44" spans="1:102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</row>
    <row r="48" spans="1:102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>
      <c r="A52" s="207" t="s">
        <v>59</v>
      </c>
      <c r="B52" s="207"/>
      <c r="C52" s="208" t="s">
        <v>72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</sheetData>
  <mergeCells count="97">
    <mergeCell ref="A45:B45"/>
    <mergeCell ref="A52:B52"/>
    <mergeCell ref="C52:J52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Z40:AA40"/>
    <mergeCell ref="V38:W38"/>
    <mergeCell ref="X38:Y38"/>
    <mergeCell ref="Z38:AA38"/>
    <mergeCell ref="P39:Q39"/>
    <mergeCell ref="R39:S39"/>
    <mergeCell ref="T39:U39"/>
    <mergeCell ref="V39:W39"/>
    <mergeCell ref="X39:Y39"/>
    <mergeCell ref="Z39:AA39"/>
    <mergeCell ref="T38:U38"/>
    <mergeCell ref="P40:Q40"/>
    <mergeCell ref="R40:S40"/>
    <mergeCell ref="T40:U40"/>
    <mergeCell ref="V40:W40"/>
    <mergeCell ref="X40:Y40"/>
    <mergeCell ref="A34:B34"/>
    <mergeCell ref="A36:B36"/>
    <mergeCell ref="A38:C38"/>
    <mergeCell ref="E38:Q38"/>
    <mergeCell ref="R38:S38"/>
    <mergeCell ref="CT8:CX8"/>
    <mergeCell ref="A30:B30"/>
    <mergeCell ref="CT30:CX30"/>
    <mergeCell ref="A31:B31"/>
    <mergeCell ref="A32:B32"/>
    <mergeCell ref="CJ8:CN8"/>
    <mergeCell ref="CO8:CS8"/>
    <mergeCell ref="A33:B33"/>
    <mergeCell ref="BP8:BT8"/>
    <mergeCell ref="BU8:BY8"/>
    <mergeCell ref="BZ8:CD8"/>
    <mergeCell ref="CE8:CI8"/>
    <mergeCell ref="AL8:AP8"/>
    <mergeCell ref="AQ8:AU8"/>
    <mergeCell ref="AV8:AZ8"/>
    <mergeCell ref="BA8:BE8"/>
    <mergeCell ref="BF8:BJ8"/>
    <mergeCell ref="BK8:BO8"/>
    <mergeCell ref="A1:AV1"/>
    <mergeCell ref="A8:A9"/>
    <mergeCell ref="B8:B9"/>
    <mergeCell ref="C8:G8"/>
    <mergeCell ref="H8:L8"/>
    <mergeCell ref="M8:Q8"/>
    <mergeCell ref="R8:V8"/>
    <mergeCell ref="W8:AA8"/>
    <mergeCell ref="AB8:AF8"/>
    <mergeCell ref="AG8:AK8"/>
    <mergeCell ref="D2:E2"/>
    <mergeCell ref="F2:G2"/>
    <mergeCell ref="H2:I2"/>
    <mergeCell ref="J2:K2"/>
    <mergeCell ref="S2:T2"/>
    <mergeCell ref="U2:V2"/>
    <mergeCell ref="W2:X2"/>
    <mergeCell ref="Y2:Z2"/>
    <mergeCell ref="A3:C3"/>
    <mergeCell ref="D3:E3"/>
    <mergeCell ref="F3:G3"/>
    <mergeCell ref="H3:I3"/>
    <mergeCell ref="J3:K3"/>
    <mergeCell ref="M3:R3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</mergeCells>
  <conditionalFormatting sqref="AI10:AJ29 AN10:AN12 G10:Z29 AB10:AG29">
    <cfRule type="cellIs" dxfId="26" priority="6" stopIfTrue="1" operator="equal">
      <formula>2</formula>
    </cfRule>
  </conditionalFormatting>
  <conditionalFormatting sqref="AA10:AA29">
    <cfRule type="cellIs" dxfId="25" priority="5" stopIfTrue="1" operator="equal">
      <formula>2</formula>
    </cfRule>
  </conditionalFormatting>
  <conditionalFormatting sqref="C10:BY25">
    <cfRule type="containsText" dxfId="24" priority="4" operator="containsText" text="2">
      <formula>NOT(ISERROR(SEARCH("2",C10)))</formula>
    </cfRule>
  </conditionalFormatting>
  <conditionalFormatting sqref="AI10:AJ29 AN10:AN12 G10:Z29 AB10:AG29">
    <cfRule type="cellIs" dxfId="23" priority="3" stopIfTrue="1" operator="equal">
      <formula>2</formula>
    </cfRule>
  </conditionalFormatting>
  <conditionalFormatting sqref="AA10:AA29">
    <cfRule type="cellIs" dxfId="22" priority="2" stopIfTrue="1" operator="equal">
      <formula>2</formula>
    </cfRule>
  </conditionalFormatting>
  <conditionalFormatting sqref="C10:BY25">
    <cfRule type="containsText" dxfId="21" priority="1" operator="containsText" text="2">
      <formula>NOT(ISERROR(SEARCH("2",C10)))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60"/>
  <sheetViews>
    <sheetView workbookViewId="0">
      <selection activeCell="H23" sqref="H23"/>
    </sheetView>
  </sheetViews>
  <sheetFormatPr defaultRowHeight="12.75"/>
  <cols>
    <col min="1" max="1" width="3.5703125" customWidth="1"/>
    <col min="2" max="2" width="23.7109375" customWidth="1"/>
    <col min="3" max="3" width="6" customWidth="1"/>
    <col min="4" max="4" width="5.42578125" customWidth="1"/>
    <col min="5" max="5" width="4.42578125" customWidth="1"/>
    <col min="6" max="8" width="4.5703125" customWidth="1"/>
    <col min="9" max="9" width="4.140625" customWidth="1"/>
    <col min="10" max="10" width="4.5703125" customWidth="1"/>
    <col min="11" max="11" width="4.28515625" customWidth="1"/>
    <col min="12" max="12" width="4.42578125" customWidth="1"/>
    <col min="13" max="13" width="4.7109375" customWidth="1"/>
    <col min="14" max="14" width="4.140625" customWidth="1"/>
    <col min="15" max="16" width="4.5703125" customWidth="1"/>
    <col min="17" max="17" width="4.140625" customWidth="1"/>
    <col min="18" max="18" width="4.42578125" customWidth="1"/>
    <col min="19" max="19" width="4.28515625" customWidth="1"/>
    <col min="20" max="20" width="4" customWidth="1"/>
    <col min="21" max="21" width="4.28515625" customWidth="1"/>
    <col min="22" max="22" width="4.7109375" customWidth="1"/>
    <col min="23" max="23" width="4.5703125" customWidth="1"/>
    <col min="24" max="24" width="4.28515625" customWidth="1"/>
    <col min="25" max="26" width="4.140625" customWidth="1"/>
    <col min="27" max="27" width="4" customWidth="1"/>
    <col min="28" max="28" width="4.5703125" customWidth="1"/>
    <col min="29" max="29" width="4.42578125" customWidth="1"/>
    <col min="30" max="30" width="4.28515625" customWidth="1"/>
    <col min="31" max="31" width="4" customWidth="1"/>
    <col min="32" max="32" width="4.140625" customWidth="1"/>
    <col min="33" max="34" width="4.28515625" customWidth="1"/>
    <col min="35" max="35" width="4.140625" customWidth="1"/>
    <col min="36" max="36" width="3.85546875" customWidth="1"/>
    <col min="37" max="38" width="4.28515625" customWidth="1"/>
    <col min="39" max="39" width="4" customWidth="1"/>
    <col min="40" max="42" width="4.42578125" customWidth="1"/>
    <col min="43" max="44" width="4.28515625" customWidth="1"/>
    <col min="45" max="45" width="4.5703125" customWidth="1"/>
    <col min="46" max="46" width="4.140625" customWidth="1"/>
    <col min="47" max="47" width="4.5703125" customWidth="1"/>
    <col min="48" max="48" width="4.42578125" customWidth="1"/>
    <col min="49" max="49" width="4.140625" customWidth="1"/>
    <col min="50" max="50" width="4.5703125" customWidth="1"/>
    <col min="51" max="51" width="4.140625" customWidth="1"/>
    <col min="52" max="52" width="4.42578125" customWidth="1"/>
    <col min="53" max="53" width="4.5703125" customWidth="1"/>
    <col min="54" max="55" width="4.28515625" customWidth="1"/>
    <col min="56" max="56" width="4.42578125" customWidth="1"/>
    <col min="57" max="57" width="4" customWidth="1"/>
    <col min="58" max="58" width="4.5703125" customWidth="1"/>
    <col min="59" max="59" width="4.42578125" customWidth="1"/>
    <col min="60" max="60" width="4.140625" customWidth="1"/>
    <col min="61" max="61" width="4.28515625" customWidth="1"/>
    <col min="62" max="62" width="4.140625" customWidth="1"/>
    <col min="63" max="63" width="4.5703125" customWidth="1"/>
    <col min="64" max="64" width="4.42578125" customWidth="1"/>
    <col min="65" max="65" width="3.85546875" customWidth="1"/>
    <col min="66" max="66" width="4.7109375" customWidth="1"/>
    <col min="67" max="67" width="4.140625" customWidth="1"/>
    <col min="68" max="68" width="4" customWidth="1"/>
    <col min="69" max="69" width="4.5703125" customWidth="1"/>
    <col min="70" max="70" width="4.28515625" customWidth="1"/>
    <col min="71" max="71" width="3.85546875" customWidth="1"/>
    <col min="72" max="72" width="4.5703125" customWidth="1"/>
    <col min="73" max="73" width="4.42578125" customWidth="1"/>
    <col min="74" max="74" width="4.140625" customWidth="1"/>
    <col min="75" max="75" width="4.42578125" customWidth="1"/>
    <col min="76" max="76" width="4.28515625" customWidth="1"/>
    <col min="77" max="77" width="3.85546875" customWidth="1"/>
    <col min="78" max="78" width="5" customWidth="1"/>
    <col min="79" max="80" width="4.42578125" customWidth="1"/>
    <col min="81" max="81" width="4.28515625" customWidth="1"/>
    <col min="82" max="82" width="4.140625" customWidth="1"/>
    <col min="83" max="84" width="4.42578125" customWidth="1"/>
    <col min="85" max="85" width="3.85546875" customWidth="1"/>
    <col min="86" max="86" width="4.28515625" customWidth="1"/>
    <col min="87" max="87" width="4.5703125" customWidth="1"/>
    <col min="88" max="88" width="4.42578125" customWidth="1"/>
    <col min="89" max="89" width="4.28515625" customWidth="1"/>
    <col min="90" max="91" width="4.7109375" customWidth="1"/>
    <col min="92" max="92" width="4.28515625" customWidth="1"/>
    <col min="93" max="93" width="4.42578125" customWidth="1"/>
    <col min="94" max="94" width="4.7109375" customWidth="1"/>
    <col min="95" max="95" width="4.140625" customWidth="1"/>
    <col min="96" max="96" width="4.42578125" customWidth="1"/>
    <col min="97" max="97" width="4.28515625" customWidth="1"/>
    <col min="98" max="98" width="6.42578125" customWidth="1"/>
    <col min="99" max="99" width="7.28515625" customWidth="1"/>
    <col min="100" max="100" width="7.140625" customWidth="1"/>
    <col min="101" max="101" width="7.5703125" customWidth="1"/>
    <col min="102" max="102" width="7.42578125" customWidth="1"/>
  </cols>
  <sheetData>
    <row r="1" spans="1:102" ht="15">
      <c r="A1" s="168" t="s">
        <v>73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3"/>
    </row>
    <row r="2" spans="1:102" ht="24" customHeight="1">
      <c r="A2" s="110"/>
      <c r="B2" s="110"/>
      <c r="C2" s="110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3"/>
    </row>
    <row r="3" spans="1:102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98" t="s">
        <v>100</v>
      </c>
      <c r="N3" s="198"/>
      <c r="O3" s="198"/>
      <c r="P3" s="198"/>
      <c r="Q3" s="198"/>
      <c r="R3" s="198"/>
      <c r="S3" s="159"/>
      <c r="T3" s="160"/>
      <c r="U3" s="159"/>
      <c r="V3" s="160"/>
      <c r="W3" s="159"/>
      <c r="X3" s="160"/>
      <c r="Y3" s="159"/>
      <c r="Z3" s="16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3"/>
    </row>
    <row r="4" spans="1:102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10"/>
      <c r="N4" s="113"/>
      <c r="O4" s="113"/>
      <c r="P4" s="113"/>
      <c r="Q4" s="113"/>
      <c r="R4" s="113"/>
      <c r="S4" s="113"/>
      <c r="T4" s="116"/>
      <c r="U4" s="116"/>
      <c r="V4" s="46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3"/>
    </row>
    <row r="5" spans="1:102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10"/>
      <c r="N5" s="113"/>
      <c r="O5" s="113"/>
      <c r="P5" s="113"/>
      <c r="Q5" s="113"/>
      <c r="R5" s="113"/>
      <c r="S5" s="113"/>
      <c r="T5" s="115"/>
      <c r="U5" s="115"/>
      <c r="V5" s="46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3"/>
    </row>
    <row r="6" spans="1:102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10"/>
      <c r="N6" s="113"/>
      <c r="O6" s="113"/>
      <c r="P6" s="113"/>
      <c r="Q6" s="113"/>
      <c r="R6" s="113"/>
      <c r="S6" s="113"/>
      <c r="T6" s="114"/>
      <c r="U6" s="46"/>
      <c r="V6" s="46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3"/>
    </row>
    <row r="7" spans="1:102" ht="15.75" thickBot="1">
      <c r="A7" s="110"/>
      <c r="B7" s="110"/>
      <c r="C7" s="106"/>
      <c r="D7" s="106"/>
      <c r="E7" s="106"/>
      <c r="F7" s="106"/>
      <c r="G7" s="110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3"/>
    </row>
    <row r="8" spans="1:102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17</v>
      </c>
      <c r="S8" s="177"/>
      <c r="T8" s="177"/>
      <c r="U8" s="177"/>
      <c r="V8" s="178"/>
      <c r="W8" s="176" t="s">
        <v>2</v>
      </c>
      <c r="X8" s="177"/>
      <c r="Y8" s="177"/>
      <c r="Z8" s="177"/>
      <c r="AA8" s="178"/>
      <c r="AB8" s="176" t="s">
        <v>3</v>
      </c>
      <c r="AC8" s="177"/>
      <c r="AD8" s="177"/>
      <c r="AE8" s="177"/>
      <c r="AF8" s="178"/>
      <c r="AG8" s="176" t="s">
        <v>19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24</v>
      </c>
      <c r="BQ8" s="177"/>
      <c r="BR8" s="177"/>
      <c r="BS8" s="177"/>
      <c r="BT8" s="178"/>
      <c r="BU8" s="176" t="s">
        <v>25</v>
      </c>
      <c r="BV8" s="177"/>
      <c r="BW8" s="177"/>
      <c r="BX8" s="177"/>
      <c r="BY8" s="178"/>
      <c r="BZ8" s="176" t="s">
        <v>43</v>
      </c>
      <c r="CA8" s="177"/>
      <c r="CB8" s="177"/>
      <c r="CC8" s="177"/>
      <c r="CD8" s="178"/>
      <c r="CE8" s="176" t="s">
        <v>42</v>
      </c>
      <c r="CF8" s="177"/>
      <c r="CG8" s="177"/>
      <c r="CH8" s="177"/>
      <c r="CI8" s="178"/>
      <c r="CJ8" s="176" t="s">
        <v>44</v>
      </c>
      <c r="CK8" s="177"/>
      <c r="CL8" s="177"/>
      <c r="CM8" s="177"/>
      <c r="CN8" s="178"/>
      <c r="CO8" s="176" t="s">
        <v>45</v>
      </c>
      <c r="CP8" s="177"/>
      <c r="CQ8" s="177"/>
      <c r="CR8" s="177"/>
      <c r="CS8" s="178"/>
      <c r="CT8" s="181" t="s">
        <v>47</v>
      </c>
      <c r="CU8" s="182"/>
      <c r="CV8" s="182"/>
      <c r="CW8" s="182"/>
      <c r="CX8" s="183"/>
    </row>
    <row r="9" spans="1:102" ht="69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</row>
    <row r="10" spans="1:102" ht="15.75" thickBot="1">
      <c r="A10" s="24">
        <v>1</v>
      </c>
      <c r="B10" s="36" t="s">
        <v>75</v>
      </c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>
        <v>4</v>
      </c>
      <c r="BM10" s="29"/>
      <c r="BN10" s="35"/>
      <c r="BO10" s="88">
        <f>AVERAGE(BK10:BN10)</f>
        <v>4</v>
      </c>
      <c r="BP10" s="29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92">
        <f>COUNTIFS(C10:BY10,5,$C$9:$BY$9,"I четверть")</f>
        <v>0</v>
      </c>
      <c r="CA10" s="93">
        <f>COUNTIFS(C10:BY10,5,$C$9:$BY$9,"II четверть")</f>
        <v>0</v>
      </c>
      <c r="CB10" s="94">
        <f>COUNTIFS(C10:BY10,5,$C$9:$BY$9,"III четверть")</f>
        <v>0</v>
      </c>
      <c r="CC10" s="94">
        <f>COUNTIFS(C10:BY10,5,$C$9:$BY$9,"IV четверть")</f>
        <v>0</v>
      </c>
      <c r="CD10" s="93">
        <f>COUNTIFS(C10:BY10,5,$C$9:$BY$9,"Годовая")</f>
        <v>0</v>
      </c>
      <c r="CE10" s="93">
        <f>COUNTIFS(C10:BY10,4,$C$9:$BY$9,"I четверть")</f>
        <v>0</v>
      </c>
      <c r="CF10" s="93">
        <f>COUNTIFS(C10:BY10,4,$C$9:$BY$9,"II четверть")</f>
        <v>1</v>
      </c>
      <c r="CG10" s="93">
        <f>COUNTIFS(C10:BY10,4,$C$9:$BY$9,"III четверть")</f>
        <v>0</v>
      </c>
      <c r="CH10" s="93">
        <f>COUNTIFS(C10:BY10,4,$C$9:$BY$9,"IV четверть")</f>
        <v>0</v>
      </c>
      <c r="CI10" s="94">
        <f>COUNTIFS(C10:BY10,4,$C$9:$BY$9,"Годовая")</f>
        <v>1</v>
      </c>
      <c r="CJ10" s="93">
        <f>COUNTIFS(C10:BY10,3,$C$9:$BY$9,"I четверть")</f>
        <v>0</v>
      </c>
      <c r="CK10" s="93">
        <f>COUNTIFS(C10:BY10,3,$C$9:$BY$9,"II четверть")</f>
        <v>0</v>
      </c>
      <c r="CL10" s="94">
        <f>COUNTIFS(C10:BY10,3,$C$9:$BY$9,"III четверть")</f>
        <v>0</v>
      </c>
      <c r="CM10" s="93">
        <f>COUNTIFS(C10:BY10,3,$C$9:$BY$9,"IV четверть")</f>
        <v>0</v>
      </c>
      <c r="CN10" s="94">
        <f>COUNTIFS(C10:BY10,3,$C$9:$BY$9,"Годовая")</f>
        <v>0</v>
      </c>
      <c r="CO10" s="93">
        <f>COUNTIFS(C10:BY10,2,$C$9:$BY$9,"I четверть")</f>
        <v>0</v>
      </c>
      <c r="CP10" s="93">
        <f>COUNTIFS(C10:BY10,2,$C$9:$BY$9,"II четверть")</f>
        <v>0</v>
      </c>
      <c r="CQ10" s="93">
        <f>COUNTIFS(C10:BY10,2,$C$9:$BY$9,"III четверть")</f>
        <v>0</v>
      </c>
      <c r="CR10" s="94">
        <f>COUNTIFS(C10:BY10,2,$C$9:$BY$9,"IV четверть")</f>
        <v>0</v>
      </c>
      <c r="CS10" s="93">
        <f>COUNTIFS(C10:BY10,2,$C$9:$BY$9,"Годовая")</f>
        <v>0</v>
      </c>
      <c r="CT10" s="95">
        <f>ROUNDUP((BZ10*1+CE10*0.64+CJ10*0.36+CO10*0.14)/14*100,0)</f>
        <v>0</v>
      </c>
      <c r="CU10" s="95">
        <f t="shared" ref="CU10:CX26" si="0">ROUNDUP((CA10*1+CF10*0.64+CK10*0.36+CP10*0.14)/15*100,0)</f>
        <v>5</v>
      </c>
      <c r="CV10" s="95">
        <f t="shared" si="0"/>
        <v>0</v>
      </c>
      <c r="CW10" s="95">
        <f t="shared" si="0"/>
        <v>0</v>
      </c>
      <c r="CX10" s="95">
        <f t="shared" si="0"/>
        <v>5</v>
      </c>
    </row>
    <row r="11" spans="1:102" ht="14.25" thickBot="1">
      <c r="A11" s="24">
        <v>2</v>
      </c>
      <c r="B11" s="37" t="s">
        <v>76</v>
      </c>
      <c r="C11" s="16"/>
      <c r="D11" s="16"/>
      <c r="E11" s="16"/>
      <c r="F11" s="22"/>
      <c r="G11" s="103" t="e">
        <f t="shared" ref="G11:G28" si="1">AVERAGE(C11:F11)</f>
        <v>#DIV/0!</v>
      </c>
      <c r="H11" s="17"/>
      <c r="I11" s="18"/>
      <c r="J11" s="18"/>
      <c r="K11" s="20"/>
      <c r="L11" s="86" t="e">
        <f t="shared" ref="L11:L28" si="2">AVERAGE(H11:K11)</f>
        <v>#DIV/0!</v>
      </c>
      <c r="M11" s="11"/>
      <c r="N11" s="10"/>
      <c r="O11" s="10"/>
      <c r="P11" s="13"/>
      <c r="Q11" s="87" t="e">
        <f t="shared" ref="Q11:Q28" si="3">AVERAGE(M11:P11)</f>
        <v>#DIV/0!</v>
      </c>
      <c r="R11" s="11"/>
      <c r="S11" s="10"/>
      <c r="T11" s="10"/>
      <c r="U11" s="13"/>
      <c r="V11" s="87" t="e">
        <f t="shared" ref="V11:V28" si="4">AVERAGE(R11:U11)</f>
        <v>#DIV/0!</v>
      </c>
      <c r="W11" s="11"/>
      <c r="X11" s="10"/>
      <c r="Y11" s="10"/>
      <c r="Z11" s="13"/>
      <c r="AA11" s="87" t="e">
        <f t="shared" ref="AA11:AA28" si="5">AVERAGE(W11:Z11)</f>
        <v>#DIV/0!</v>
      </c>
      <c r="AB11" s="11"/>
      <c r="AC11" s="10"/>
      <c r="AD11" s="12"/>
      <c r="AE11" s="13"/>
      <c r="AF11" s="87" t="e">
        <f t="shared" ref="AF11:AF28" si="6">AVERAGE(AB11:AE11)</f>
        <v>#DIV/0!</v>
      </c>
      <c r="AG11" s="11"/>
      <c r="AH11" s="14"/>
      <c r="AI11" s="13"/>
      <c r="AJ11" s="13"/>
      <c r="AK11" s="105" t="e">
        <f t="shared" ref="AK11:AK28" si="7">AVERAGE(AG11:AJ11)</f>
        <v>#DIV/0!</v>
      </c>
      <c r="AL11" s="15"/>
      <c r="AM11" s="15"/>
      <c r="AN11" s="10"/>
      <c r="AO11" s="22"/>
      <c r="AP11" s="88" t="e">
        <f t="shared" ref="AP11:AP28" si="8">AVERAGE(AL11:AO11)</f>
        <v>#DIV/0!</v>
      </c>
      <c r="AQ11" s="14"/>
      <c r="AR11" s="22"/>
      <c r="AS11" s="22"/>
      <c r="AT11" s="22"/>
      <c r="AU11" s="88" t="e">
        <f t="shared" ref="AU11:AU24" si="9">AVERAGE(AQ11:AT11)</f>
        <v>#DIV/0!</v>
      </c>
      <c r="AV11" s="14"/>
      <c r="AW11" s="22"/>
      <c r="AX11" s="22"/>
      <c r="AY11" s="22"/>
      <c r="AZ11" s="89" t="e">
        <f t="shared" ref="AZ11:AZ28" si="10">AVERAGE(AV11:AY11)</f>
        <v>#DIV/0!</v>
      </c>
      <c r="BA11" s="14"/>
      <c r="BB11" s="22"/>
      <c r="BC11" s="22"/>
      <c r="BD11" s="22"/>
      <c r="BE11" s="89" t="e">
        <f t="shared" ref="BE11:BE28" si="11">AVERAGE(BA11:BD11)</f>
        <v>#DIV/0!</v>
      </c>
      <c r="BF11" s="15"/>
      <c r="BG11" s="16"/>
      <c r="BH11" s="16"/>
      <c r="BI11" s="22"/>
      <c r="BJ11" s="89" t="e">
        <f t="shared" ref="BJ11:BJ28" si="12">AVERAGE(BF11:BI11)</f>
        <v>#DIV/0!</v>
      </c>
      <c r="BK11" s="15"/>
      <c r="BL11" s="16">
        <v>3</v>
      </c>
      <c r="BM11" s="14"/>
      <c r="BN11" s="22"/>
      <c r="BO11" s="88">
        <f t="shared" ref="BO11:BO28" si="13">AVERAGE(BK11:BN11)</f>
        <v>3</v>
      </c>
      <c r="BP11" s="14"/>
      <c r="BQ11" s="16"/>
      <c r="BR11" s="16"/>
      <c r="BS11" s="22"/>
      <c r="BT11" s="88" t="e">
        <f t="shared" ref="BT11:BT28" si="14">AVERAGE(BP11:BS11)</f>
        <v>#DIV/0!</v>
      </c>
      <c r="BU11" s="15"/>
      <c r="BV11" s="16"/>
      <c r="BW11" s="16"/>
      <c r="BX11" s="22"/>
      <c r="BY11" s="88" t="e">
        <f t="shared" ref="BY11:BY28" si="15">AVERAGE(BU11:BX11)</f>
        <v>#DIV/0!</v>
      </c>
      <c r="BZ11" s="83">
        <f>COUNTIFS(C11:BY11,5,$C$9:$BY$9,"I четверть")</f>
        <v>0</v>
      </c>
      <c r="CA11" s="77">
        <f t="shared" ref="CA11:CA28" si="16">COUNTIFS(C11:BY11,5,$C$9:$BY$9,"II четверть")</f>
        <v>0</v>
      </c>
      <c r="CB11" s="77">
        <f t="shared" ref="CB11:CB28" si="17">COUNTIFS(C11:BY11,5,$C$9:$BY$9,"III четверть")</f>
        <v>0</v>
      </c>
      <c r="CC11" s="77">
        <f t="shared" ref="CC11:CC24" si="18">COUNTIFS(C11:BY11,5,$C$9:$BY$9,"IV четверть")</f>
        <v>0</v>
      </c>
      <c r="CD11" s="77">
        <f t="shared" ref="CD11:CD28" si="19">COUNTIFS(C11:BY11,5,$C$9:$BY$9,"Годовая")</f>
        <v>0</v>
      </c>
      <c r="CE11" s="77">
        <f>COUNTIFS(C11:BY11,4,$C$9:$BY$9,"I четверть")</f>
        <v>0</v>
      </c>
      <c r="CF11" s="77">
        <f t="shared" ref="CF11:CF28" si="20">COUNTIFS(C11:BY11,4,$C$9:$BY$9,"II четверть")</f>
        <v>0</v>
      </c>
      <c r="CG11" s="77">
        <f t="shared" ref="CG11:CG28" si="21">COUNTIFS(C11:BY11,4,$C$9:$BY$9,"III четверть")</f>
        <v>0</v>
      </c>
      <c r="CH11" s="77">
        <f t="shared" ref="CH11:CH28" si="22">COUNTIFS(C11:BY11,4,$C$9:$BY$9,"IV четверть")</f>
        <v>0</v>
      </c>
      <c r="CI11" s="77">
        <f t="shared" ref="CI11:CI28" si="23">COUNTIFS(C11:BY11,4,$C$9:$BY$9,"Годовая")</f>
        <v>0</v>
      </c>
      <c r="CJ11" s="77">
        <f t="shared" ref="CJ11:CJ28" si="24">COUNTIFS(C11:BY11,3,$C$9:$BY$9,"I четверть")</f>
        <v>0</v>
      </c>
      <c r="CK11" s="77">
        <f t="shared" ref="CK11:CK28" si="25">COUNTIFS(C11:BY11,3,$C$9:$BY$9,"II четверть")</f>
        <v>1</v>
      </c>
      <c r="CL11" s="77">
        <f t="shared" ref="CL11:CL28" si="26">COUNTIFS(C11:BY11,3,$C$9:$BY$9,"III четверть")</f>
        <v>0</v>
      </c>
      <c r="CM11" s="77">
        <f t="shared" ref="CM11:CM28" si="27">COUNTIFS(C11:BY11,3,$C$9:$BY$9,"IV четверть")</f>
        <v>0</v>
      </c>
      <c r="CN11" s="77">
        <f t="shared" ref="CN11:CN28" si="28">COUNTIFS(C11:BY11,3,$C$9:$BY$9,"Годовая")</f>
        <v>1</v>
      </c>
      <c r="CO11" s="77">
        <f t="shared" ref="CO11:CO24" si="29">COUNTIFS(C11:BY11,2,$C$9:$BY$9,"I четверть")</f>
        <v>0</v>
      </c>
      <c r="CP11" s="77">
        <f t="shared" ref="CP11:CP28" si="30">COUNTIFS(C11:BY11,2,$C$9:$BY$9,"II четверть")</f>
        <v>0</v>
      </c>
      <c r="CQ11" s="77">
        <f t="shared" ref="CQ11:CQ28" si="31">COUNTIFS(C11:BY11,2,$C$9:$BY$9,"III четверть")</f>
        <v>0</v>
      </c>
      <c r="CR11" s="77">
        <f t="shared" ref="CR11:CR28" si="32">COUNTIFS(C11:BY11,2,$C$9:$BY$9,"IV четверть")</f>
        <v>0</v>
      </c>
      <c r="CS11" s="77">
        <f t="shared" ref="CS11:CS28" si="33">COUNTIFS(C11:BY11,2,$C$9:$BY$9,"Годовая")</f>
        <v>0</v>
      </c>
      <c r="CT11" s="78">
        <f t="shared" ref="CT11:CT28" si="34">ROUNDUP((BZ11*1+CE11*0.64+CJ11*0.36+CO11*0.14)/14*100,0)</f>
        <v>0</v>
      </c>
      <c r="CU11" s="78">
        <f t="shared" si="0"/>
        <v>3</v>
      </c>
      <c r="CV11" s="78">
        <f t="shared" si="0"/>
        <v>0</v>
      </c>
      <c r="CW11" s="78">
        <f t="shared" si="0"/>
        <v>0</v>
      </c>
      <c r="CX11" s="78">
        <f t="shared" si="0"/>
        <v>3</v>
      </c>
    </row>
    <row r="12" spans="1:102" ht="14.25" thickBot="1">
      <c r="A12" s="24">
        <v>3</v>
      </c>
      <c r="B12" s="37" t="s">
        <v>77</v>
      </c>
      <c r="C12" s="16"/>
      <c r="D12" s="16"/>
      <c r="E12" s="16"/>
      <c r="F12" s="22"/>
      <c r="G12" s="103" t="e">
        <f t="shared" si="1"/>
        <v>#DIV/0!</v>
      </c>
      <c r="H12" s="17"/>
      <c r="I12" s="18"/>
      <c r="J12" s="18"/>
      <c r="K12" s="20"/>
      <c r="L12" s="86" t="e">
        <f t="shared" si="2"/>
        <v>#DIV/0!</v>
      </c>
      <c r="M12" s="11"/>
      <c r="N12" s="11"/>
      <c r="O12" s="11"/>
      <c r="P12" s="12"/>
      <c r="Q12" s="87" t="e">
        <f t="shared" si="3"/>
        <v>#DIV/0!</v>
      </c>
      <c r="R12" s="11"/>
      <c r="S12" s="11"/>
      <c r="T12" s="11"/>
      <c r="U12" s="12"/>
      <c r="V12" s="87" t="e">
        <f t="shared" si="4"/>
        <v>#DIV/0!</v>
      </c>
      <c r="W12" s="11"/>
      <c r="X12" s="11"/>
      <c r="Y12" s="11"/>
      <c r="Z12" s="12"/>
      <c r="AA12" s="87" t="e">
        <f t="shared" si="5"/>
        <v>#DIV/0!</v>
      </c>
      <c r="AB12" s="11"/>
      <c r="AC12" s="10"/>
      <c r="AD12" s="12"/>
      <c r="AE12" s="13"/>
      <c r="AF12" s="87" t="e">
        <f t="shared" si="6"/>
        <v>#DIV/0!</v>
      </c>
      <c r="AG12" s="11"/>
      <c r="AH12" s="14"/>
      <c r="AI12" s="13"/>
      <c r="AJ12" s="13"/>
      <c r="AK12" s="105" t="e">
        <f t="shared" si="7"/>
        <v>#DIV/0!</v>
      </c>
      <c r="AL12" s="15"/>
      <c r="AM12" s="15"/>
      <c r="AN12" s="10"/>
      <c r="AO12" s="22"/>
      <c r="AP12" s="88" t="e">
        <f t="shared" si="8"/>
        <v>#DIV/0!</v>
      </c>
      <c r="AQ12" s="14"/>
      <c r="AR12" s="22"/>
      <c r="AS12" s="22"/>
      <c r="AT12" s="22"/>
      <c r="AU12" s="88" t="e">
        <f t="shared" si="9"/>
        <v>#DIV/0!</v>
      </c>
      <c r="AV12" s="14"/>
      <c r="AW12" s="22"/>
      <c r="AX12" s="22"/>
      <c r="AY12" s="22"/>
      <c r="AZ12" s="89" t="e">
        <f t="shared" si="10"/>
        <v>#DIV/0!</v>
      </c>
      <c r="BA12" s="14"/>
      <c r="BB12" s="22"/>
      <c r="BC12" s="22"/>
      <c r="BD12" s="22"/>
      <c r="BE12" s="89" t="e">
        <f t="shared" si="11"/>
        <v>#DIV/0!</v>
      </c>
      <c r="BF12" s="15"/>
      <c r="BG12" s="16"/>
      <c r="BH12" s="16"/>
      <c r="BI12" s="22"/>
      <c r="BJ12" s="89" t="e">
        <f t="shared" si="12"/>
        <v>#DIV/0!</v>
      </c>
      <c r="BK12" s="15"/>
      <c r="BL12" s="16">
        <v>4</v>
      </c>
      <c r="BM12" s="14"/>
      <c r="BN12" s="22"/>
      <c r="BO12" s="88">
        <f t="shared" si="13"/>
        <v>4</v>
      </c>
      <c r="BP12" s="14"/>
      <c r="BQ12" s="16"/>
      <c r="BR12" s="16"/>
      <c r="BS12" s="22"/>
      <c r="BT12" s="88" t="e">
        <f t="shared" si="14"/>
        <v>#DIV/0!</v>
      </c>
      <c r="BU12" s="15"/>
      <c r="BV12" s="16"/>
      <c r="BW12" s="16"/>
      <c r="BX12" s="22"/>
      <c r="BY12" s="88" t="e">
        <f t="shared" si="15"/>
        <v>#DIV/0!</v>
      </c>
      <c r="BZ12" s="83">
        <f>COUNTIFS(C12:BY12,5,$C$9:$BY$9,"I четверть")</f>
        <v>0</v>
      </c>
      <c r="CA12" s="77">
        <f t="shared" si="16"/>
        <v>0</v>
      </c>
      <c r="CB12" s="77">
        <f t="shared" si="17"/>
        <v>0</v>
      </c>
      <c r="CC12" s="77">
        <f t="shared" si="18"/>
        <v>0</v>
      </c>
      <c r="CD12" s="77">
        <f t="shared" si="19"/>
        <v>0</v>
      </c>
      <c r="CE12" s="77">
        <f t="shared" ref="CE12:CE28" si="35">COUNTIFS(C12:BY12,4,$C$9:$BY$9,"I четверть")</f>
        <v>0</v>
      </c>
      <c r="CF12" s="77">
        <f t="shared" si="20"/>
        <v>1</v>
      </c>
      <c r="CG12" s="77">
        <f t="shared" si="21"/>
        <v>0</v>
      </c>
      <c r="CH12" s="77">
        <f t="shared" si="22"/>
        <v>0</v>
      </c>
      <c r="CI12" s="77">
        <f t="shared" si="23"/>
        <v>1</v>
      </c>
      <c r="CJ12" s="77">
        <f t="shared" si="24"/>
        <v>0</v>
      </c>
      <c r="CK12" s="77">
        <f t="shared" si="25"/>
        <v>0</v>
      </c>
      <c r="CL12" s="77">
        <f t="shared" si="26"/>
        <v>0</v>
      </c>
      <c r="CM12" s="77">
        <f t="shared" si="27"/>
        <v>0</v>
      </c>
      <c r="CN12" s="77">
        <f t="shared" si="28"/>
        <v>0</v>
      </c>
      <c r="CO12" s="77">
        <f t="shared" si="29"/>
        <v>0</v>
      </c>
      <c r="CP12" s="77">
        <f t="shared" si="30"/>
        <v>0</v>
      </c>
      <c r="CQ12" s="77">
        <f t="shared" si="31"/>
        <v>0</v>
      </c>
      <c r="CR12" s="77">
        <f t="shared" si="32"/>
        <v>0</v>
      </c>
      <c r="CS12" s="77">
        <f t="shared" si="33"/>
        <v>0</v>
      </c>
      <c r="CT12" s="78">
        <f t="shared" si="34"/>
        <v>0</v>
      </c>
      <c r="CU12" s="78">
        <f t="shared" si="0"/>
        <v>5</v>
      </c>
      <c r="CV12" s="78">
        <f t="shared" si="0"/>
        <v>0</v>
      </c>
      <c r="CW12" s="78">
        <f t="shared" si="0"/>
        <v>0</v>
      </c>
      <c r="CX12" s="78">
        <f t="shared" si="0"/>
        <v>5</v>
      </c>
    </row>
    <row r="13" spans="1:102" ht="14.25" thickBot="1">
      <c r="A13" s="24">
        <v>4</v>
      </c>
      <c r="B13" s="109" t="s">
        <v>93</v>
      </c>
      <c r="C13" s="16"/>
      <c r="D13" s="16"/>
      <c r="E13" s="16"/>
      <c r="F13" s="22"/>
      <c r="G13" s="103" t="e">
        <f t="shared" si="1"/>
        <v>#DIV/0!</v>
      </c>
      <c r="H13" s="17"/>
      <c r="I13" s="18"/>
      <c r="J13" s="18"/>
      <c r="K13" s="20"/>
      <c r="L13" s="86" t="e">
        <f t="shared" si="2"/>
        <v>#DIV/0!</v>
      </c>
      <c r="M13" s="11"/>
      <c r="N13" s="11"/>
      <c r="O13" s="11"/>
      <c r="P13" s="12"/>
      <c r="Q13" s="87" t="e">
        <f t="shared" si="3"/>
        <v>#DIV/0!</v>
      </c>
      <c r="R13" s="11"/>
      <c r="S13" s="11"/>
      <c r="T13" s="11"/>
      <c r="U13" s="12"/>
      <c r="V13" s="87" t="e">
        <f t="shared" si="4"/>
        <v>#DIV/0!</v>
      </c>
      <c r="W13" s="11"/>
      <c r="X13" s="11"/>
      <c r="Y13" s="11"/>
      <c r="Z13" s="12"/>
      <c r="AA13" s="87" t="e">
        <f t="shared" si="5"/>
        <v>#DIV/0!</v>
      </c>
      <c r="AB13" s="11"/>
      <c r="AC13" s="10"/>
      <c r="AD13" s="12"/>
      <c r="AE13" s="13"/>
      <c r="AF13" s="87" t="e">
        <f t="shared" si="6"/>
        <v>#DIV/0!</v>
      </c>
      <c r="AG13" s="11"/>
      <c r="AH13" s="14"/>
      <c r="AI13" s="13"/>
      <c r="AJ13" s="13"/>
      <c r="AK13" s="105" t="e">
        <f t="shared" si="7"/>
        <v>#DIV/0!</v>
      </c>
      <c r="AL13" s="15"/>
      <c r="AM13" s="15"/>
      <c r="AN13" s="16"/>
      <c r="AO13" s="22"/>
      <c r="AP13" s="88" t="e">
        <f t="shared" si="8"/>
        <v>#DIV/0!</v>
      </c>
      <c r="AQ13" s="14"/>
      <c r="AR13" s="22"/>
      <c r="AS13" s="22"/>
      <c r="AT13" s="22"/>
      <c r="AU13" s="88" t="e">
        <f t="shared" si="9"/>
        <v>#DIV/0!</v>
      </c>
      <c r="AV13" s="14"/>
      <c r="AW13" s="22"/>
      <c r="AX13" s="22"/>
      <c r="AY13" s="22"/>
      <c r="AZ13" s="89" t="e">
        <f t="shared" si="10"/>
        <v>#DIV/0!</v>
      </c>
      <c r="BA13" s="14"/>
      <c r="BB13" s="22"/>
      <c r="BC13" s="22"/>
      <c r="BD13" s="22"/>
      <c r="BE13" s="89" t="e">
        <f t="shared" si="11"/>
        <v>#DIV/0!</v>
      </c>
      <c r="BF13" s="15"/>
      <c r="BG13" s="16"/>
      <c r="BH13" s="16"/>
      <c r="BI13" s="22"/>
      <c r="BJ13" s="89" t="e">
        <f t="shared" si="12"/>
        <v>#DIV/0!</v>
      </c>
      <c r="BK13" s="15"/>
      <c r="BL13" s="16">
        <v>5</v>
      </c>
      <c r="BM13" s="14"/>
      <c r="BN13" s="22"/>
      <c r="BO13" s="88">
        <f t="shared" si="13"/>
        <v>5</v>
      </c>
      <c r="BP13" s="14"/>
      <c r="BQ13" s="16"/>
      <c r="BR13" s="16"/>
      <c r="BS13" s="22"/>
      <c r="BT13" s="88" t="e">
        <f t="shared" si="14"/>
        <v>#DIV/0!</v>
      </c>
      <c r="BU13" s="15"/>
      <c r="BV13" s="16"/>
      <c r="BW13" s="16"/>
      <c r="BX13" s="22"/>
      <c r="BY13" s="88" t="e">
        <f t="shared" si="15"/>
        <v>#DIV/0!</v>
      </c>
      <c r="BZ13" s="83">
        <f t="shared" ref="BZ13:BZ24" si="36">COUNTIFS(C13:BY13,5,$C$9:$BY$9,"I четверть")</f>
        <v>0</v>
      </c>
      <c r="CA13" s="77">
        <f t="shared" si="16"/>
        <v>1</v>
      </c>
      <c r="CB13" s="77">
        <f t="shared" si="17"/>
        <v>0</v>
      </c>
      <c r="CC13" s="77">
        <f t="shared" si="18"/>
        <v>0</v>
      </c>
      <c r="CD13" s="77">
        <f t="shared" si="19"/>
        <v>1</v>
      </c>
      <c r="CE13" s="77">
        <f t="shared" si="35"/>
        <v>0</v>
      </c>
      <c r="CF13" s="77">
        <f t="shared" si="20"/>
        <v>0</v>
      </c>
      <c r="CG13" s="77">
        <f t="shared" si="21"/>
        <v>0</v>
      </c>
      <c r="CH13" s="77">
        <f t="shared" si="22"/>
        <v>0</v>
      </c>
      <c r="CI13" s="77">
        <f t="shared" si="23"/>
        <v>0</v>
      </c>
      <c r="CJ13" s="77">
        <f t="shared" si="24"/>
        <v>0</v>
      </c>
      <c r="CK13" s="77">
        <f t="shared" si="25"/>
        <v>0</v>
      </c>
      <c r="CL13" s="77">
        <f t="shared" si="26"/>
        <v>0</v>
      </c>
      <c r="CM13" s="77">
        <f t="shared" si="27"/>
        <v>0</v>
      </c>
      <c r="CN13" s="77">
        <f t="shared" si="28"/>
        <v>0</v>
      </c>
      <c r="CO13" s="77">
        <f t="shared" si="29"/>
        <v>0</v>
      </c>
      <c r="CP13" s="77">
        <f t="shared" si="30"/>
        <v>0</v>
      </c>
      <c r="CQ13" s="77">
        <f t="shared" si="31"/>
        <v>0</v>
      </c>
      <c r="CR13" s="77">
        <f t="shared" si="32"/>
        <v>0</v>
      </c>
      <c r="CS13" s="77">
        <f t="shared" si="33"/>
        <v>0</v>
      </c>
      <c r="CT13" s="78">
        <f t="shared" si="34"/>
        <v>0</v>
      </c>
      <c r="CU13" s="78">
        <f t="shared" si="0"/>
        <v>7</v>
      </c>
      <c r="CV13" s="78">
        <f t="shared" si="0"/>
        <v>0</v>
      </c>
      <c r="CW13" s="78">
        <f t="shared" si="0"/>
        <v>0</v>
      </c>
      <c r="CX13" s="78">
        <f t="shared" si="0"/>
        <v>7</v>
      </c>
    </row>
    <row r="14" spans="1:102" ht="14.25" thickBot="1">
      <c r="A14" s="24">
        <v>5</v>
      </c>
      <c r="B14" s="37" t="s">
        <v>78</v>
      </c>
      <c r="C14" s="16"/>
      <c r="D14" s="16"/>
      <c r="E14" s="16"/>
      <c r="F14" s="22"/>
      <c r="G14" s="103" t="e">
        <f t="shared" si="1"/>
        <v>#DIV/0!</v>
      </c>
      <c r="H14" s="17"/>
      <c r="I14" s="18"/>
      <c r="J14" s="18"/>
      <c r="K14" s="20"/>
      <c r="L14" s="86" t="e">
        <f t="shared" si="2"/>
        <v>#DIV/0!</v>
      </c>
      <c r="M14" s="11"/>
      <c r="N14" s="11"/>
      <c r="O14" s="11"/>
      <c r="P14" s="12"/>
      <c r="Q14" s="87" t="e">
        <f t="shared" si="3"/>
        <v>#DIV/0!</v>
      </c>
      <c r="R14" s="11"/>
      <c r="S14" s="11"/>
      <c r="T14" s="11"/>
      <c r="U14" s="12"/>
      <c r="V14" s="87" t="e">
        <f t="shared" si="4"/>
        <v>#DIV/0!</v>
      </c>
      <c r="W14" s="11"/>
      <c r="X14" s="11"/>
      <c r="Y14" s="11"/>
      <c r="Z14" s="12"/>
      <c r="AA14" s="87" t="e">
        <f t="shared" si="5"/>
        <v>#DIV/0!</v>
      </c>
      <c r="AB14" s="11"/>
      <c r="AC14" s="10"/>
      <c r="AD14" s="12"/>
      <c r="AE14" s="13"/>
      <c r="AF14" s="87" t="e">
        <f t="shared" si="6"/>
        <v>#DIV/0!</v>
      </c>
      <c r="AG14" s="11"/>
      <c r="AH14" s="14"/>
      <c r="AI14" s="13"/>
      <c r="AJ14" s="13"/>
      <c r="AK14" s="105" t="e">
        <f t="shared" si="7"/>
        <v>#DIV/0!</v>
      </c>
      <c r="AL14" s="15"/>
      <c r="AM14" s="15"/>
      <c r="AN14" s="16"/>
      <c r="AO14" s="22"/>
      <c r="AP14" s="88" t="e">
        <f t="shared" si="8"/>
        <v>#DIV/0!</v>
      </c>
      <c r="AQ14" s="14"/>
      <c r="AR14" s="22"/>
      <c r="AS14" s="22"/>
      <c r="AT14" s="22"/>
      <c r="AU14" s="88" t="e">
        <f t="shared" si="9"/>
        <v>#DIV/0!</v>
      </c>
      <c r="AV14" s="14"/>
      <c r="AW14" s="22"/>
      <c r="AX14" s="22"/>
      <c r="AY14" s="22"/>
      <c r="AZ14" s="89" t="e">
        <f t="shared" si="10"/>
        <v>#DIV/0!</v>
      </c>
      <c r="BA14" s="14"/>
      <c r="BB14" s="22"/>
      <c r="BC14" s="22"/>
      <c r="BD14" s="22"/>
      <c r="BE14" s="89" t="e">
        <f t="shared" si="11"/>
        <v>#DIV/0!</v>
      </c>
      <c r="BF14" s="15"/>
      <c r="BG14" s="16"/>
      <c r="BH14" s="16"/>
      <c r="BI14" s="22"/>
      <c r="BJ14" s="89" t="e">
        <f t="shared" si="12"/>
        <v>#DIV/0!</v>
      </c>
      <c r="BK14" s="15"/>
      <c r="BL14" s="16">
        <v>3</v>
      </c>
      <c r="BM14" s="14"/>
      <c r="BN14" s="22"/>
      <c r="BO14" s="88">
        <f t="shared" si="13"/>
        <v>3</v>
      </c>
      <c r="BP14" s="14"/>
      <c r="BQ14" s="16"/>
      <c r="BR14" s="16"/>
      <c r="BS14" s="22"/>
      <c r="BT14" s="88" t="e">
        <f t="shared" si="14"/>
        <v>#DIV/0!</v>
      </c>
      <c r="BU14" s="15"/>
      <c r="BV14" s="16"/>
      <c r="BW14" s="16"/>
      <c r="BX14" s="22"/>
      <c r="BY14" s="88" t="e">
        <f t="shared" si="15"/>
        <v>#DIV/0!</v>
      </c>
      <c r="BZ14" s="83">
        <f t="shared" si="36"/>
        <v>0</v>
      </c>
      <c r="CA14" s="77">
        <f t="shared" si="16"/>
        <v>0</v>
      </c>
      <c r="CB14" s="77">
        <f t="shared" si="17"/>
        <v>0</v>
      </c>
      <c r="CC14" s="77">
        <f t="shared" si="18"/>
        <v>0</v>
      </c>
      <c r="CD14" s="77">
        <f t="shared" si="19"/>
        <v>0</v>
      </c>
      <c r="CE14" s="77">
        <f t="shared" si="35"/>
        <v>0</v>
      </c>
      <c r="CF14" s="77">
        <f t="shared" si="20"/>
        <v>0</v>
      </c>
      <c r="CG14" s="77">
        <f t="shared" si="21"/>
        <v>0</v>
      </c>
      <c r="CH14" s="77">
        <f t="shared" si="22"/>
        <v>0</v>
      </c>
      <c r="CI14" s="77">
        <f t="shared" si="23"/>
        <v>0</v>
      </c>
      <c r="CJ14" s="77">
        <f t="shared" si="24"/>
        <v>0</v>
      </c>
      <c r="CK14" s="77">
        <f t="shared" si="25"/>
        <v>1</v>
      </c>
      <c r="CL14" s="77">
        <f t="shared" si="26"/>
        <v>0</v>
      </c>
      <c r="CM14" s="77">
        <f t="shared" si="27"/>
        <v>0</v>
      </c>
      <c r="CN14" s="77">
        <f t="shared" si="28"/>
        <v>1</v>
      </c>
      <c r="CO14" s="77">
        <f t="shared" si="29"/>
        <v>0</v>
      </c>
      <c r="CP14" s="77">
        <f t="shared" si="30"/>
        <v>0</v>
      </c>
      <c r="CQ14" s="77">
        <f t="shared" si="31"/>
        <v>0</v>
      </c>
      <c r="CR14" s="77">
        <f t="shared" si="32"/>
        <v>0</v>
      </c>
      <c r="CS14" s="77">
        <f t="shared" si="33"/>
        <v>0</v>
      </c>
      <c r="CT14" s="78">
        <f t="shared" si="34"/>
        <v>0</v>
      </c>
      <c r="CU14" s="78">
        <f t="shared" si="0"/>
        <v>3</v>
      </c>
      <c r="CV14" s="78">
        <f t="shared" si="0"/>
        <v>0</v>
      </c>
      <c r="CW14" s="78">
        <f t="shared" si="0"/>
        <v>0</v>
      </c>
      <c r="CX14" s="78">
        <f t="shared" si="0"/>
        <v>3</v>
      </c>
    </row>
    <row r="15" spans="1:102" ht="14.25" thickBot="1">
      <c r="A15" s="24">
        <v>6</v>
      </c>
      <c r="B15" s="37" t="s">
        <v>79</v>
      </c>
      <c r="C15" s="16"/>
      <c r="D15" s="16"/>
      <c r="E15" s="16"/>
      <c r="F15" s="22"/>
      <c r="G15" s="103" t="e">
        <f t="shared" si="1"/>
        <v>#DIV/0!</v>
      </c>
      <c r="H15" s="17"/>
      <c r="I15" s="18"/>
      <c r="J15" s="18"/>
      <c r="K15" s="20"/>
      <c r="L15" s="86" t="e">
        <f t="shared" si="2"/>
        <v>#DIV/0!</v>
      </c>
      <c r="M15" s="11"/>
      <c r="N15" s="11"/>
      <c r="O15" s="11"/>
      <c r="P15" s="12"/>
      <c r="Q15" s="87" t="e">
        <f t="shared" si="3"/>
        <v>#DIV/0!</v>
      </c>
      <c r="R15" s="11"/>
      <c r="S15" s="11"/>
      <c r="T15" s="11"/>
      <c r="U15" s="12"/>
      <c r="V15" s="87" t="e">
        <f t="shared" si="4"/>
        <v>#DIV/0!</v>
      </c>
      <c r="W15" s="11"/>
      <c r="X15" s="11"/>
      <c r="Y15" s="11"/>
      <c r="Z15" s="12"/>
      <c r="AA15" s="87" t="e">
        <f t="shared" si="5"/>
        <v>#DIV/0!</v>
      </c>
      <c r="AB15" s="11"/>
      <c r="AC15" s="10"/>
      <c r="AD15" s="12"/>
      <c r="AE15" s="13"/>
      <c r="AF15" s="87" t="e">
        <f t="shared" si="6"/>
        <v>#DIV/0!</v>
      </c>
      <c r="AG15" s="11"/>
      <c r="AH15" s="14"/>
      <c r="AI15" s="13"/>
      <c r="AJ15" s="13"/>
      <c r="AK15" s="105" t="e">
        <f t="shared" si="7"/>
        <v>#DIV/0!</v>
      </c>
      <c r="AL15" s="15"/>
      <c r="AM15" s="15"/>
      <c r="AN15" s="16"/>
      <c r="AO15" s="22"/>
      <c r="AP15" s="88" t="e">
        <f t="shared" si="8"/>
        <v>#DIV/0!</v>
      </c>
      <c r="AQ15" s="14"/>
      <c r="AR15" s="22"/>
      <c r="AS15" s="22"/>
      <c r="AT15" s="22"/>
      <c r="AU15" s="88" t="e">
        <f t="shared" si="9"/>
        <v>#DIV/0!</v>
      </c>
      <c r="AV15" s="14"/>
      <c r="AW15" s="22"/>
      <c r="AX15" s="22"/>
      <c r="AY15" s="22"/>
      <c r="AZ15" s="89" t="e">
        <f t="shared" si="10"/>
        <v>#DIV/0!</v>
      </c>
      <c r="BA15" s="14"/>
      <c r="BB15" s="22"/>
      <c r="BC15" s="22"/>
      <c r="BD15" s="22"/>
      <c r="BE15" s="89" t="e">
        <f t="shared" si="11"/>
        <v>#DIV/0!</v>
      </c>
      <c r="BF15" s="15"/>
      <c r="BG15" s="16"/>
      <c r="BH15" s="16"/>
      <c r="BI15" s="22"/>
      <c r="BJ15" s="89" t="e">
        <f t="shared" si="12"/>
        <v>#DIV/0!</v>
      </c>
      <c r="BK15" s="15"/>
      <c r="BL15" s="16">
        <v>3</v>
      </c>
      <c r="BM15" s="14"/>
      <c r="BN15" s="22"/>
      <c r="BO15" s="88">
        <f t="shared" si="13"/>
        <v>3</v>
      </c>
      <c r="BP15" s="14"/>
      <c r="BQ15" s="16"/>
      <c r="BR15" s="16"/>
      <c r="BS15" s="22"/>
      <c r="BT15" s="88" t="e">
        <f t="shared" si="14"/>
        <v>#DIV/0!</v>
      </c>
      <c r="BU15" s="15"/>
      <c r="BV15" s="16"/>
      <c r="BW15" s="16"/>
      <c r="BX15" s="22"/>
      <c r="BY15" s="88" t="e">
        <f t="shared" si="15"/>
        <v>#DIV/0!</v>
      </c>
      <c r="BZ15" s="83">
        <f t="shared" si="36"/>
        <v>0</v>
      </c>
      <c r="CA15" s="77">
        <f t="shared" si="16"/>
        <v>0</v>
      </c>
      <c r="CB15" s="77">
        <f t="shared" si="17"/>
        <v>0</v>
      </c>
      <c r="CC15" s="77">
        <f t="shared" si="18"/>
        <v>0</v>
      </c>
      <c r="CD15" s="77">
        <f t="shared" si="19"/>
        <v>0</v>
      </c>
      <c r="CE15" s="77">
        <f t="shared" si="35"/>
        <v>0</v>
      </c>
      <c r="CF15" s="77">
        <f t="shared" si="20"/>
        <v>0</v>
      </c>
      <c r="CG15" s="77">
        <f t="shared" si="21"/>
        <v>0</v>
      </c>
      <c r="CH15" s="77">
        <f t="shared" si="22"/>
        <v>0</v>
      </c>
      <c r="CI15" s="77">
        <f t="shared" si="23"/>
        <v>0</v>
      </c>
      <c r="CJ15" s="77">
        <f t="shared" si="24"/>
        <v>0</v>
      </c>
      <c r="CK15" s="77">
        <f t="shared" si="25"/>
        <v>1</v>
      </c>
      <c r="CL15" s="77">
        <f t="shared" si="26"/>
        <v>0</v>
      </c>
      <c r="CM15" s="77">
        <f t="shared" si="27"/>
        <v>0</v>
      </c>
      <c r="CN15" s="77">
        <f t="shared" si="28"/>
        <v>1</v>
      </c>
      <c r="CO15" s="77">
        <f t="shared" si="29"/>
        <v>0</v>
      </c>
      <c r="CP15" s="77">
        <f t="shared" si="30"/>
        <v>0</v>
      </c>
      <c r="CQ15" s="77">
        <f t="shared" si="31"/>
        <v>0</v>
      </c>
      <c r="CR15" s="77">
        <f t="shared" si="32"/>
        <v>0</v>
      </c>
      <c r="CS15" s="77">
        <f t="shared" si="33"/>
        <v>0</v>
      </c>
      <c r="CT15" s="78">
        <f t="shared" si="34"/>
        <v>0</v>
      </c>
      <c r="CU15" s="78">
        <f t="shared" si="0"/>
        <v>3</v>
      </c>
      <c r="CV15" s="78">
        <f t="shared" si="0"/>
        <v>0</v>
      </c>
      <c r="CW15" s="78">
        <f t="shared" si="0"/>
        <v>0</v>
      </c>
      <c r="CX15" s="78">
        <f t="shared" si="0"/>
        <v>3</v>
      </c>
    </row>
    <row r="16" spans="1:102" ht="14.25" thickBot="1">
      <c r="A16" s="24">
        <v>7</v>
      </c>
      <c r="B16" s="37" t="s">
        <v>80</v>
      </c>
      <c r="C16" s="16"/>
      <c r="D16" s="16"/>
      <c r="E16" s="16"/>
      <c r="F16" s="22"/>
      <c r="G16" s="103" t="e">
        <f t="shared" si="1"/>
        <v>#DIV/0!</v>
      </c>
      <c r="H16" s="17"/>
      <c r="I16" s="18"/>
      <c r="J16" s="18"/>
      <c r="K16" s="20"/>
      <c r="L16" s="86" t="e">
        <f t="shared" si="2"/>
        <v>#DIV/0!</v>
      </c>
      <c r="M16" s="11"/>
      <c r="N16" s="11"/>
      <c r="O16" s="11"/>
      <c r="P16" s="12"/>
      <c r="Q16" s="87" t="e">
        <f t="shared" si="3"/>
        <v>#DIV/0!</v>
      </c>
      <c r="R16" s="11"/>
      <c r="S16" s="11"/>
      <c r="T16" s="11"/>
      <c r="U16" s="12"/>
      <c r="V16" s="87" t="e">
        <f t="shared" si="4"/>
        <v>#DIV/0!</v>
      </c>
      <c r="W16" s="11"/>
      <c r="X16" s="11"/>
      <c r="Y16" s="11"/>
      <c r="Z16" s="12"/>
      <c r="AA16" s="87" t="e">
        <f t="shared" si="5"/>
        <v>#DIV/0!</v>
      </c>
      <c r="AB16" s="11"/>
      <c r="AC16" s="10"/>
      <c r="AD16" s="12"/>
      <c r="AE16" s="13"/>
      <c r="AF16" s="87" t="e">
        <f t="shared" si="6"/>
        <v>#DIV/0!</v>
      </c>
      <c r="AG16" s="11"/>
      <c r="AH16" s="14"/>
      <c r="AI16" s="13"/>
      <c r="AJ16" s="13"/>
      <c r="AK16" s="105" t="e">
        <f t="shared" si="7"/>
        <v>#DIV/0!</v>
      </c>
      <c r="AL16" s="15"/>
      <c r="AM16" s="15"/>
      <c r="AN16" s="16"/>
      <c r="AO16" s="22"/>
      <c r="AP16" s="88" t="e">
        <f t="shared" si="8"/>
        <v>#DIV/0!</v>
      </c>
      <c r="AQ16" s="14"/>
      <c r="AR16" s="22"/>
      <c r="AS16" s="22"/>
      <c r="AT16" s="22"/>
      <c r="AU16" s="88" t="e">
        <f t="shared" si="9"/>
        <v>#DIV/0!</v>
      </c>
      <c r="AV16" s="14"/>
      <c r="AW16" s="22"/>
      <c r="AX16" s="22"/>
      <c r="AY16" s="22"/>
      <c r="AZ16" s="89" t="e">
        <f t="shared" si="10"/>
        <v>#DIV/0!</v>
      </c>
      <c r="BA16" s="14"/>
      <c r="BB16" s="22"/>
      <c r="BC16" s="22"/>
      <c r="BD16" s="22"/>
      <c r="BE16" s="89" t="e">
        <f t="shared" si="11"/>
        <v>#DIV/0!</v>
      </c>
      <c r="BF16" s="15"/>
      <c r="BG16" s="16"/>
      <c r="BH16" s="16"/>
      <c r="BI16" s="22"/>
      <c r="BJ16" s="89" t="e">
        <f t="shared" si="12"/>
        <v>#DIV/0!</v>
      </c>
      <c r="BK16" s="15"/>
      <c r="BL16" s="16">
        <v>4</v>
      </c>
      <c r="BM16" s="14"/>
      <c r="BN16" s="22"/>
      <c r="BO16" s="88">
        <f t="shared" si="13"/>
        <v>4</v>
      </c>
      <c r="BP16" s="14"/>
      <c r="BQ16" s="16"/>
      <c r="BR16" s="16"/>
      <c r="BS16" s="22"/>
      <c r="BT16" s="88" t="e">
        <f t="shared" si="14"/>
        <v>#DIV/0!</v>
      </c>
      <c r="BU16" s="15"/>
      <c r="BV16" s="16"/>
      <c r="BW16" s="16"/>
      <c r="BX16" s="22"/>
      <c r="BY16" s="88" t="e">
        <f t="shared" si="15"/>
        <v>#DIV/0!</v>
      </c>
      <c r="BZ16" s="83">
        <f t="shared" si="36"/>
        <v>0</v>
      </c>
      <c r="CA16" s="77">
        <f t="shared" si="16"/>
        <v>0</v>
      </c>
      <c r="CB16" s="77">
        <f t="shared" si="17"/>
        <v>0</v>
      </c>
      <c r="CC16" s="77">
        <f t="shared" si="18"/>
        <v>0</v>
      </c>
      <c r="CD16" s="77">
        <f t="shared" si="19"/>
        <v>0</v>
      </c>
      <c r="CE16" s="77">
        <f t="shared" si="35"/>
        <v>0</v>
      </c>
      <c r="CF16" s="77">
        <f t="shared" si="20"/>
        <v>1</v>
      </c>
      <c r="CG16" s="77">
        <f t="shared" si="21"/>
        <v>0</v>
      </c>
      <c r="CH16" s="77">
        <f t="shared" si="22"/>
        <v>0</v>
      </c>
      <c r="CI16" s="77">
        <f t="shared" si="23"/>
        <v>1</v>
      </c>
      <c r="CJ16" s="77">
        <f t="shared" si="24"/>
        <v>0</v>
      </c>
      <c r="CK16" s="77">
        <f t="shared" si="25"/>
        <v>0</v>
      </c>
      <c r="CL16" s="77">
        <f t="shared" si="26"/>
        <v>0</v>
      </c>
      <c r="CM16" s="77">
        <f t="shared" si="27"/>
        <v>0</v>
      </c>
      <c r="CN16" s="77">
        <f t="shared" si="28"/>
        <v>0</v>
      </c>
      <c r="CO16" s="77">
        <f t="shared" si="29"/>
        <v>0</v>
      </c>
      <c r="CP16" s="77">
        <f t="shared" si="30"/>
        <v>0</v>
      </c>
      <c r="CQ16" s="77">
        <f t="shared" si="31"/>
        <v>0</v>
      </c>
      <c r="CR16" s="77">
        <f t="shared" si="32"/>
        <v>0</v>
      </c>
      <c r="CS16" s="77">
        <f t="shared" si="33"/>
        <v>0</v>
      </c>
      <c r="CT16" s="78">
        <f t="shared" si="34"/>
        <v>0</v>
      </c>
      <c r="CU16" s="78">
        <f t="shared" si="0"/>
        <v>5</v>
      </c>
      <c r="CV16" s="78">
        <f t="shared" si="0"/>
        <v>0</v>
      </c>
      <c r="CW16" s="78">
        <f t="shared" si="0"/>
        <v>0</v>
      </c>
      <c r="CX16" s="78">
        <f t="shared" si="0"/>
        <v>5</v>
      </c>
    </row>
    <row r="17" spans="1:102" ht="14.25" thickBot="1">
      <c r="A17" s="24">
        <v>8</v>
      </c>
      <c r="B17" s="37" t="s">
        <v>81</v>
      </c>
      <c r="C17" s="16"/>
      <c r="D17" s="16"/>
      <c r="E17" s="16"/>
      <c r="F17" s="22"/>
      <c r="G17" s="103" t="e">
        <f t="shared" si="1"/>
        <v>#DIV/0!</v>
      </c>
      <c r="H17" s="17"/>
      <c r="I17" s="18"/>
      <c r="J17" s="18"/>
      <c r="K17" s="20"/>
      <c r="L17" s="86" t="e">
        <f t="shared" si="2"/>
        <v>#DIV/0!</v>
      </c>
      <c r="M17" s="11"/>
      <c r="N17" s="11"/>
      <c r="O17" s="11"/>
      <c r="P17" s="12"/>
      <c r="Q17" s="87" t="e">
        <f t="shared" si="3"/>
        <v>#DIV/0!</v>
      </c>
      <c r="R17" s="11"/>
      <c r="S17" s="11"/>
      <c r="T17" s="11"/>
      <c r="U17" s="12"/>
      <c r="V17" s="87" t="e">
        <f t="shared" si="4"/>
        <v>#DIV/0!</v>
      </c>
      <c r="W17" s="11"/>
      <c r="X17" s="11"/>
      <c r="Y17" s="11"/>
      <c r="Z17" s="12"/>
      <c r="AA17" s="87" t="e">
        <f t="shared" si="5"/>
        <v>#DIV/0!</v>
      </c>
      <c r="AB17" s="11"/>
      <c r="AC17" s="10"/>
      <c r="AD17" s="12"/>
      <c r="AE17" s="13"/>
      <c r="AF17" s="87" t="e">
        <f t="shared" si="6"/>
        <v>#DIV/0!</v>
      </c>
      <c r="AG17" s="11"/>
      <c r="AH17" s="14"/>
      <c r="AI17" s="13"/>
      <c r="AJ17" s="13"/>
      <c r="AK17" s="105" t="e">
        <f t="shared" si="7"/>
        <v>#DIV/0!</v>
      </c>
      <c r="AL17" s="15"/>
      <c r="AM17" s="15"/>
      <c r="AN17" s="16"/>
      <c r="AO17" s="22"/>
      <c r="AP17" s="88" t="e">
        <f t="shared" si="8"/>
        <v>#DIV/0!</v>
      </c>
      <c r="AQ17" s="14"/>
      <c r="AR17" s="22"/>
      <c r="AS17" s="22"/>
      <c r="AT17" s="22"/>
      <c r="AU17" s="88" t="e">
        <f t="shared" si="9"/>
        <v>#DIV/0!</v>
      </c>
      <c r="AV17" s="14"/>
      <c r="AW17" s="22"/>
      <c r="AX17" s="22"/>
      <c r="AY17" s="22"/>
      <c r="AZ17" s="89" t="e">
        <f t="shared" si="10"/>
        <v>#DIV/0!</v>
      </c>
      <c r="BA17" s="14"/>
      <c r="BB17" s="22"/>
      <c r="BC17" s="22"/>
      <c r="BD17" s="22"/>
      <c r="BE17" s="89" t="e">
        <f t="shared" si="11"/>
        <v>#DIV/0!</v>
      </c>
      <c r="BF17" s="15"/>
      <c r="BG17" s="16"/>
      <c r="BH17" s="16"/>
      <c r="BI17" s="22"/>
      <c r="BJ17" s="89" t="e">
        <f t="shared" si="12"/>
        <v>#DIV/0!</v>
      </c>
      <c r="BK17" s="15"/>
      <c r="BL17" s="16">
        <v>5</v>
      </c>
      <c r="BM17" s="14"/>
      <c r="BN17" s="22"/>
      <c r="BO17" s="88">
        <f t="shared" si="13"/>
        <v>5</v>
      </c>
      <c r="BP17" s="14"/>
      <c r="BQ17" s="16"/>
      <c r="BR17" s="16"/>
      <c r="BS17" s="22"/>
      <c r="BT17" s="88" t="e">
        <f t="shared" si="14"/>
        <v>#DIV/0!</v>
      </c>
      <c r="BU17" s="15"/>
      <c r="BV17" s="16"/>
      <c r="BW17" s="16"/>
      <c r="BX17" s="22"/>
      <c r="BY17" s="88" t="e">
        <f t="shared" si="15"/>
        <v>#DIV/0!</v>
      </c>
      <c r="BZ17" s="83">
        <f t="shared" si="36"/>
        <v>0</v>
      </c>
      <c r="CA17" s="77">
        <f t="shared" si="16"/>
        <v>1</v>
      </c>
      <c r="CB17" s="77">
        <f t="shared" si="17"/>
        <v>0</v>
      </c>
      <c r="CC17" s="77">
        <f t="shared" si="18"/>
        <v>0</v>
      </c>
      <c r="CD17" s="77">
        <f t="shared" si="19"/>
        <v>1</v>
      </c>
      <c r="CE17" s="77">
        <f t="shared" si="35"/>
        <v>0</v>
      </c>
      <c r="CF17" s="77">
        <f t="shared" si="20"/>
        <v>0</v>
      </c>
      <c r="CG17" s="77">
        <f t="shared" si="21"/>
        <v>0</v>
      </c>
      <c r="CH17" s="77">
        <f t="shared" si="22"/>
        <v>0</v>
      </c>
      <c r="CI17" s="77">
        <f t="shared" si="23"/>
        <v>0</v>
      </c>
      <c r="CJ17" s="77">
        <f t="shared" si="24"/>
        <v>0</v>
      </c>
      <c r="CK17" s="77">
        <f t="shared" si="25"/>
        <v>0</v>
      </c>
      <c r="CL17" s="77">
        <f t="shared" si="26"/>
        <v>0</v>
      </c>
      <c r="CM17" s="77">
        <f t="shared" si="27"/>
        <v>0</v>
      </c>
      <c r="CN17" s="77">
        <f t="shared" si="28"/>
        <v>0</v>
      </c>
      <c r="CO17" s="77">
        <f t="shared" si="29"/>
        <v>0</v>
      </c>
      <c r="CP17" s="77">
        <f t="shared" si="30"/>
        <v>0</v>
      </c>
      <c r="CQ17" s="77">
        <f t="shared" si="31"/>
        <v>0</v>
      </c>
      <c r="CR17" s="77">
        <f t="shared" si="32"/>
        <v>0</v>
      </c>
      <c r="CS17" s="77">
        <f t="shared" si="33"/>
        <v>0</v>
      </c>
      <c r="CT17" s="78">
        <f t="shared" si="34"/>
        <v>0</v>
      </c>
      <c r="CU17" s="78">
        <f t="shared" si="0"/>
        <v>7</v>
      </c>
      <c r="CV17" s="78">
        <f t="shared" si="0"/>
        <v>0</v>
      </c>
      <c r="CW17" s="78">
        <f t="shared" si="0"/>
        <v>0</v>
      </c>
      <c r="CX17" s="78">
        <f t="shared" si="0"/>
        <v>7</v>
      </c>
    </row>
    <row r="18" spans="1:102" ht="14.25" thickBot="1">
      <c r="A18" s="24">
        <v>9</v>
      </c>
      <c r="B18" s="37" t="s">
        <v>82</v>
      </c>
      <c r="C18" s="16"/>
      <c r="D18" s="16"/>
      <c r="E18" s="16"/>
      <c r="F18" s="22"/>
      <c r="G18" s="103" t="e">
        <f t="shared" si="1"/>
        <v>#DIV/0!</v>
      </c>
      <c r="H18" s="17"/>
      <c r="I18" s="18"/>
      <c r="J18" s="18"/>
      <c r="K18" s="20"/>
      <c r="L18" s="86" t="e">
        <f t="shared" si="2"/>
        <v>#DIV/0!</v>
      </c>
      <c r="M18" s="11"/>
      <c r="N18" s="11"/>
      <c r="O18" s="11"/>
      <c r="P18" s="12"/>
      <c r="Q18" s="87" t="e">
        <f t="shared" si="3"/>
        <v>#DIV/0!</v>
      </c>
      <c r="R18" s="11"/>
      <c r="S18" s="11"/>
      <c r="T18" s="11"/>
      <c r="U18" s="12"/>
      <c r="V18" s="87" t="e">
        <f t="shared" si="4"/>
        <v>#DIV/0!</v>
      </c>
      <c r="W18" s="11"/>
      <c r="X18" s="11"/>
      <c r="Y18" s="11"/>
      <c r="Z18" s="12"/>
      <c r="AA18" s="87" t="e">
        <f t="shared" si="5"/>
        <v>#DIV/0!</v>
      </c>
      <c r="AB18" s="11"/>
      <c r="AC18" s="10"/>
      <c r="AD18" s="12"/>
      <c r="AE18" s="13"/>
      <c r="AF18" s="87" t="e">
        <f t="shared" si="6"/>
        <v>#DIV/0!</v>
      </c>
      <c r="AG18" s="11"/>
      <c r="AH18" s="14"/>
      <c r="AI18" s="13"/>
      <c r="AJ18" s="13"/>
      <c r="AK18" s="105" t="e">
        <f t="shared" si="7"/>
        <v>#DIV/0!</v>
      </c>
      <c r="AL18" s="15"/>
      <c r="AM18" s="15"/>
      <c r="AN18" s="16"/>
      <c r="AO18" s="22"/>
      <c r="AP18" s="88" t="e">
        <f t="shared" si="8"/>
        <v>#DIV/0!</v>
      </c>
      <c r="AQ18" s="14"/>
      <c r="AR18" s="22"/>
      <c r="AS18" s="22"/>
      <c r="AT18" s="22"/>
      <c r="AU18" s="88" t="e">
        <f t="shared" si="9"/>
        <v>#DIV/0!</v>
      </c>
      <c r="AV18" s="14"/>
      <c r="AW18" s="22"/>
      <c r="AX18" s="22"/>
      <c r="AY18" s="22"/>
      <c r="AZ18" s="89" t="e">
        <f t="shared" si="10"/>
        <v>#DIV/0!</v>
      </c>
      <c r="BA18" s="14"/>
      <c r="BB18" s="22"/>
      <c r="BC18" s="22"/>
      <c r="BD18" s="22"/>
      <c r="BE18" s="89" t="e">
        <f t="shared" si="11"/>
        <v>#DIV/0!</v>
      </c>
      <c r="BF18" s="15"/>
      <c r="BG18" s="16"/>
      <c r="BH18" s="16"/>
      <c r="BI18" s="22"/>
      <c r="BJ18" s="89" t="e">
        <f t="shared" si="12"/>
        <v>#DIV/0!</v>
      </c>
      <c r="BK18" s="15"/>
      <c r="BL18" s="16">
        <v>4</v>
      </c>
      <c r="BM18" s="14"/>
      <c r="BN18" s="22"/>
      <c r="BO18" s="88">
        <f t="shared" si="13"/>
        <v>4</v>
      </c>
      <c r="BP18" s="14"/>
      <c r="BQ18" s="16"/>
      <c r="BR18" s="16"/>
      <c r="BS18" s="22"/>
      <c r="BT18" s="88" t="e">
        <f t="shared" si="14"/>
        <v>#DIV/0!</v>
      </c>
      <c r="BU18" s="15"/>
      <c r="BV18" s="16"/>
      <c r="BW18" s="16"/>
      <c r="BX18" s="22"/>
      <c r="BY18" s="88" t="e">
        <f t="shared" si="15"/>
        <v>#DIV/0!</v>
      </c>
      <c r="BZ18" s="83">
        <f t="shared" si="36"/>
        <v>0</v>
      </c>
      <c r="CA18" s="77">
        <f t="shared" si="16"/>
        <v>0</v>
      </c>
      <c r="CB18" s="77">
        <f t="shared" si="17"/>
        <v>0</v>
      </c>
      <c r="CC18" s="77">
        <f t="shared" si="18"/>
        <v>0</v>
      </c>
      <c r="CD18" s="77">
        <f t="shared" si="19"/>
        <v>0</v>
      </c>
      <c r="CE18" s="77">
        <f t="shared" si="35"/>
        <v>0</v>
      </c>
      <c r="CF18" s="77">
        <f t="shared" si="20"/>
        <v>1</v>
      </c>
      <c r="CG18" s="77">
        <f t="shared" si="21"/>
        <v>0</v>
      </c>
      <c r="CH18" s="77">
        <f t="shared" si="22"/>
        <v>0</v>
      </c>
      <c r="CI18" s="77">
        <f t="shared" si="23"/>
        <v>1</v>
      </c>
      <c r="CJ18" s="77">
        <f t="shared" si="24"/>
        <v>0</v>
      </c>
      <c r="CK18" s="77">
        <f t="shared" si="25"/>
        <v>0</v>
      </c>
      <c r="CL18" s="77">
        <f t="shared" si="26"/>
        <v>0</v>
      </c>
      <c r="CM18" s="77">
        <f t="shared" si="27"/>
        <v>0</v>
      </c>
      <c r="CN18" s="77">
        <f t="shared" si="28"/>
        <v>0</v>
      </c>
      <c r="CO18" s="77">
        <f t="shared" si="29"/>
        <v>0</v>
      </c>
      <c r="CP18" s="77">
        <f t="shared" si="30"/>
        <v>0</v>
      </c>
      <c r="CQ18" s="77">
        <f t="shared" si="31"/>
        <v>0</v>
      </c>
      <c r="CR18" s="77">
        <f t="shared" si="32"/>
        <v>0</v>
      </c>
      <c r="CS18" s="77">
        <f t="shared" si="33"/>
        <v>0</v>
      </c>
      <c r="CT18" s="78">
        <f t="shared" si="34"/>
        <v>0</v>
      </c>
      <c r="CU18" s="78">
        <f t="shared" si="0"/>
        <v>5</v>
      </c>
      <c r="CV18" s="78">
        <f t="shared" si="0"/>
        <v>0</v>
      </c>
      <c r="CW18" s="78">
        <f t="shared" si="0"/>
        <v>0</v>
      </c>
      <c r="CX18" s="78">
        <f t="shared" si="0"/>
        <v>5</v>
      </c>
    </row>
    <row r="19" spans="1:102" ht="14.25" thickBot="1">
      <c r="A19" s="24">
        <v>10</v>
      </c>
      <c r="B19" s="37" t="s">
        <v>83</v>
      </c>
      <c r="C19" s="16"/>
      <c r="D19" s="16"/>
      <c r="E19" s="16"/>
      <c r="F19" s="22"/>
      <c r="G19" s="103" t="e">
        <f t="shared" si="1"/>
        <v>#DIV/0!</v>
      </c>
      <c r="H19" s="17"/>
      <c r="I19" s="18"/>
      <c r="J19" s="18"/>
      <c r="K19" s="20"/>
      <c r="L19" s="86" t="e">
        <f t="shared" si="2"/>
        <v>#DIV/0!</v>
      </c>
      <c r="M19" s="11"/>
      <c r="N19" s="11"/>
      <c r="O19" s="11"/>
      <c r="P19" s="12"/>
      <c r="Q19" s="87" t="e">
        <f t="shared" si="3"/>
        <v>#DIV/0!</v>
      </c>
      <c r="R19" s="11"/>
      <c r="S19" s="11"/>
      <c r="T19" s="11"/>
      <c r="U19" s="12"/>
      <c r="V19" s="87" t="e">
        <f t="shared" si="4"/>
        <v>#DIV/0!</v>
      </c>
      <c r="W19" s="11"/>
      <c r="X19" s="11"/>
      <c r="Y19" s="11"/>
      <c r="Z19" s="12"/>
      <c r="AA19" s="87" t="e">
        <f t="shared" si="5"/>
        <v>#DIV/0!</v>
      </c>
      <c r="AB19" s="17"/>
      <c r="AC19" s="18"/>
      <c r="AD19" s="19"/>
      <c r="AE19" s="20"/>
      <c r="AF19" s="87" t="e">
        <f t="shared" si="6"/>
        <v>#DIV/0!</v>
      </c>
      <c r="AG19" s="17"/>
      <c r="AH19" s="14"/>
      <c r="AI19" s="20"/>
      <c r="AJ19" s="20"/>
      <c r="AK19" s="105" t="e">
        <f t="shared" si="7"/>
        <v>#DIV/0!</v>
      </c>
      <c r="AL19" s="15"/>
      <c r="AM19" s="15"/>
      <c r="AN19" s="16"/>
      <c r="AO19" s="22"/>
      <c r="AP19" s="88" t="e">
        <f t="shared" si="8"/>
        <v>#DIV/0!</v>
      </c>
      <c r="AQ19" s="14"/>
      <c r="AR19" s="22"/>
      <c r="AS19" s="22"/>
      <c r="AT19" s="22"/>
      <c r="AU19" s="88" t="e">
        <f t="shared" si="9"/>
        <v>#DIV/0!</v>
      </c>
      <c r="AV19" s="14"/>
      <c r="AW19" s="22"/>
      <c r="AX19" s="22"/>
      <c r="AY19" s="22"/>
      <c r="AZ19" s="89" t="e">
        <f t="shared" si="10"/>
        <v>#DIV/0!</v>
      </c>
      <c r="BA19" s="14"/>
      <c r="BB19" s="22"/>
      <c r="BC19" s="22"/>
      <c r="BD19" s="22"/>
      <c r="BE19" s="89" t="e">
        <f t="shared" si="11"/>
        <v>#DIV/0!</v>
      </c>
      <c r="BF19" s="15"/>
      <c r="BG19" s="16"/>
      <c r="BH19" s="16"/>
      <c r="BI19" s="22"/>
      <c r="BJ19" s="89" t="e">
        <f t="shared" si="12"/>
        <v>#DIV/0!</v>
      </c>
      <c r="BK19" s="15"/>
      <c r="BL19" s="16">
        <v>5</v>
      </c>
      <c r="BM19" s="14"/>
      <c r="BN19" s="22"/>
      <c r="BO19" s="88">
        <f t="shared" si="13"/>
        <v>5</v>
      </c>
      <c r="BP19" s="14"/>
      <c r="BQ19" s="16"/>
      <c r="BR19" s="16"/>
      <c r="BS19" s="22"/>
      <c r="BT19" s="88" t="e">
        <f t="shared" si="14"/>
        <v>#DIV/0!</v>
      </c>
      <c r="BU19" s="15"/>
      <c r="BV19" s="16"/>
      <c r="BW19" s="16"/>
      <c r="BX19" s="22"/>
      <c r="BY19" s="88" t="e">
        <f t="shared" si="15"/>
        <v>#DIV/0!</v>
      </c>
      <c r="BZ19" s="83">
        <f t="shared" si="36"/>
        <v>0</v>
      </c>
      <c r="CA19" s="77">
        <f t="shared" si="16"/>
        <v>1</v>
      </c>
      <c r="CB19" s="77">
        <f t="shared" si="17"/>
        <v>0</v>
      </c>
      <c r="CC19" s="77">
        <f t="shared" si="18"/>
        <v>0</v>
      </c>
      <c r="CD19" s="77">
        <f t="shared" si="19"/>
        <v>1</v>
      </c>
      <c r="CE19" s="77">
        <f t="shared" si="35"/>
        <v>0</v>
      </c>
      <c r="CF19" s="77">
        <f t="shared" si="20"/>
        <v>0</v>
      </c>
      <c r="CG19" s="77">
        <f t="shared" si="21"/>
        <v>0</v>
      </c>
      <c r="CH19" s="77">
        <f t="shared" si="22"/>
        <v>0</v>
      </c>
      <c r="CI19" s="77">
        <f t="shared" si="23"/>
        <v>0</v>
      </c>
      <c r="CJ19" s="77">
        <f t="shared" si="24"/>
        <v>0</v>
      </c>
      <c r="CK19" s="77">
        <f t="shared" si="25"/>
        <v>0</v>
      </c>
      <c r="CL19" s="77">
        <f t="shared" si="26"/>
        <v>0</v>
      </c>
      <c r="CM19" s="77">
        <f t="shared" si="27"/>
        <v>0</v>
      </c>
      <c r="CN19" s="77">
        <f t="shared" si="28"/>
        <v>0</v>
      </c>
      <c r="CO19" s="77">
        <f t="shared" si="29"/>
        <v>0</v>
      </c>
      <c r="CP19" s="77">
        <f t="shared" si="30"/>
        <v>0</v>
      </c>
      <c r="CQ19" s="77">
        <f t="shared" si="31"/>
        <v>0</v>
      </c>
      <c r="CR19" s="77">
        <f t="shared" si="32"/>
        <v>0</v>
      </c>
      <c r="CS19" s="77">
        <f t="shared" si="33"/>
        <v>0</v>
      </c>
      <c r="CT19" s="78">
        <f t="shared" si="34"/>
        <v>0</v>
      </c>
      <c r="CU19" s="78">
        <f t="shared" si="0"/>
        <v>7</v>
      </c>
      <c r="CV19" s="78">
        <f t="shared" si="0"/>
        <v>0</v>
      </c>
      <c r="CW19" s="78">
        <f t="shared" si="0"/>
        <v>0</v>
      </c>
      <c r="CX19" s="78">
        <f t="shared" si="0"/>
        <v>7</v>
      </c>
    </row>
    <row r="20" spans="1:102" ht="14.25" thickBot="1">
      <c r="A20" s="24">
        <v>11</v>
      </c>
      <c r="B20" s="37" t="s">
        <v>84</v>
      </c>
      <c r="C20" s="16"/>
      <c r="D20" s="16"/>
      <c r="E20" s="16"/>
      <c r="F20" s="22"/>
      <c r="G20" s="103" t="e">
        <f t="shared" si="1"/>
        <v>#DIV/0!</v>
      </c>
      <c r="H20" s="17"/>
      <c r="I20" s="18"/>
      <c r="J20" s="18"/>
      <c r="K20" s="20"/>
      <c r="L20" s="86" t="e">
        <f t="shared" si="2"/>
        <v>#DIV/0!</v>
      </c>
      <c r="M20" s="11"/>
      <c r="N20" s="11"/>
      <c r="O20" s="11"/>
      <c r="P20" s="12"/>
      <c r="Q20" s="87" t="e">
        <f t="shared" si="3"/>
        <v>#DIV/0!</v>
      </c>
      <c r="R20" s="11"/>
      <c r="S20" s="11"/>
      <c r="T20" s="11"/>
      <c r="U20" s="12"/>
      <c r="V20" s="87" t="e">
        <f t="shared" si="4"/>
        <v>#DIV/0!</v>
      </c>
      <c r="W20" s="11"/>
      <c r="X20" s="11"/>
      <c r="Y20" s="11"/>
      <c r="Z20" s="12"/>
      <c r="AA20" s="87" t="e">
        <f t="shared" si="5"/>
        <v>#DIV/0!</v>
      </c>
      <c r="AB20" s="17"/>
      <c r="AC20" s="18"/>
      <c r="AD20" s="19"/>
      <c r="AE20" s="20"/>
      <c r="AF20" s="87" t="e">
        <f t="shared" si="6"/>
        <v>#DIV/0!</v>
      </c>
      <c r="AG20" s="17"/>
      <c r="AH20" s="14"/>
      <c r="AI20" s="20"/>
      <c r="AJ20" s="20"/>
      <c r="AK20" s="105" t="e">
        <f t="shared" si="7"/>
        <v>#DIV/0!</v>
      </c>
      <c r="AL20" s="15"/>
      <c r="AM20" s="15"/>
      <c r="AN20" s="16"/>
      <c r="AO20" s="22"/>
      <c r="AP20" s="88" t="e">
        <f t="shared" si="8"/>
        <v>#DIV/0!</v>
      </c>
      <c r="AQ20" s="14"/>
      <c r="AR20" s="22"/>
      <c r="AS20" s="22"/>
      <c r="AT20" s="22"/>
      <c r="AU20" s="88" t="e">
        <f t="shared" si="9"/>
        <v>#DIV/0!</v>
      </c>
      <c r="AV20" s="14"/>
      <c r="AW20" s="22"/>
      <c r="AX20" s="22"/>
      <c r="AY20" s="22"/>
      <c r="AZ20" s="89" t="e">
        <f t="shared" si="10"/>
        <v>#DIV/0!</v>
      </c>
      <c r="BA20" s="14"/>
      <c r="BB20" s="22"/>
      <c r="BC20" s="22"/>
      <c r="BD20" s="22"/>
      <c r="BE20" s="89" t="e">
        <f t="shared" si="11"/>
        <v>#DIV/0!</v>
      </c>
      <c r="BF20" s="15"/>
      <c r="BG20" s="16"/>
      <c r="BH20" s="16"/>
      <c r="BI20" s="22"/>
      <c r="BJ20" s="89" t="e">
        <f t="shared" si="12"/>
        <v>#DIV/0!</v>
      </c>
      <c r="BK20" s="15"/>
      <c r="BL20" s="16">
        <v>3</v>
      </c>
      <c r="BM20" s="14"/>
      <c r="BN20" s="22"/>
      <c r="BO20" s="88">
        <f t="shared" si="13"/>
        <v>3</v>
      </c>
      <c r="BP20" s="14"/>
      <c r="BQ20" s="16"/>
      <c r="BR20" s="16"/>
      <c r="BS20" s="22"/>
      <c r="BT20" s="88" t="e">
        <f t="shared" si="14"/>
        <v>#DIV/0!</v>
      </c>
      <c r="BU20" s="15"/>
      <c r="BV20" s="16"/>
      <c r="BW20" s="16"/>
      <c r="BX20" s="22"/>
      <c r="BY20" s="88" t="e">
        <f t="shared" si="15"/>
        <v>#DIV/0!</v>
      </c>
      <c r="BZ20" s="83">
        <f t="shared" si="36"/>
        <v>0</v>
      </c>
      <c r="CA20" s="77">
        <f t="shared" si="16"/>
        <v>0</v>
      </c>
      <c r="CB20" s="77">
        <f t="shared" si="17"/>
        <v>0</v>
      </c>
      <c r="CC20" s="77">
        <f t="shared" si="18"/>
        <v>0</v>
      </c>
      <c r="CD20" s="77">
        <f t="shared" si="19"/>
        <v>0</v>
      </c>
      <c r="CE20" s="77">
        <f t="shared" si="35"/>
        <v>0</v>
      </c>
      <c r="CF20" s="77">
        <f t="shared" si="20"/>
        <v>0</v>
      </c>
      <c r="CG20" s="77">
        <f t="shared" si="21"/>
        <v>0</v>
      </c>
      <c r="CH20" s="77">
        <f t="shared" si="22"/>
        <v>0</v>
      </c>
      <c r="CI20" s="77">
        <f t="shared" si="23"/>
        <v>0</v>
      </c>
      <c r="CJ20" s="77">
        <f t="shared" si="24"/>
        <v>0</v>
      </c>
      <c r="CK20" s="77">
        <f t="shared" si="25"/>
        <v>1</v>
      </c>
      <c r="CL20" s="77">
        <f t="shared" si="26"/>
        <v>0</v>
      </c>
      <c r="CM20" s="77">
        <f t="shared" si="27"/>
        <v>0</v>
      </c>
      <c r="CN20" s="77">
        <f t="shared" si="28"/>
        <v>1</v>
      </c>
      <c r="CO20" s="77">
        <f t="shared" si="29"/>
        <v>0</v>
      </c>
      <c r="CP20" s="77">
        <f t="shared" si="30"/>
        <v>0</v>
      </c>
      <c r="CQ20" s="77">
        <f t="shared" si="31"/>
        <v>0</v>
      </c>
      <c r="CR20" s="77">
        <f t="shared" si="32"/>
        <v>0</v>
      </c>
      <c r="CS20" s="77">
        <f t="shared" si="33"/>
        <v>0</v>
      </c>
      <c r="CT20" s="78">
        <f t="shared" si="34"/>
        <v>0</v>
      </c>
      <c r="CU20" s="78">
        <f t="shared" si="0"/>
        <v>3</v>
      </c>
      <c r="CV20" s="78">
        <f t="shared" si="0"/>
        <v>0</v>
      </c>
      <c r="CW20" s="78">
        <f t="shared" si="0"/>
        <v>0</v>
      </c>
      <c r="CX20" s="78">
        <f t="shared" si="0"/>
        <v>3</v>
      </c>
    </row>
    <row r="21" spans="1:102" ht="14.25" thickBot="1">
      <c r="A21" s="24">
        <v>12</v>
      </c>
      <c r="B21" s="37" t="s">
        <v>85</v>
      </c>
      <c r="C21" s="16"/>
      <c r="D21" s="16"/>
      <c r="E21" s="16"/>
      <c r="F21" s="22"/>
      <c r="G21" s="103" t="e">
        <f t="shared" si="1"/>
        <v>#DIV/0!</v>
      </c>
      <c r="H21" s="17"/>
      <c r="I21" s="18"/>
      <c r="J21" s="18"/>
      <c r="K21" s="20"/>
      <c r="L21" s="86" t="e">
        <f t="shared" si="2"/>
        <v>#DIV/0!</v>
      </c>
      <c r="M21" s="11"/>
      <c r="N21" s="11"/>
      <c r="O21" s="11"/>
      <c r="P21" s="12"/>
      <c r="Q21" s="87" t="e">
        <f t="shared" si="3"/>
        <v>#DIV/0!</v>
      </c>
      <c r="R21" s="11"/>
      <c r="S21" s="11"/>
      <c r="T21" s="11"/>
      <c r="U21" s="12"/>
      <c r="V21" s="87" t="e">
        <f t="shared" si="4"/>
        <v>#DIV/0!</v>
      </c>
      <c r="W21" s="11"/>
      <c r="X21" s="11"/>
      <c r="Y21" s="11"/>
      <c r="Z21" s="12"/>
      <c r="AA21" s="87" t="e">
        <f t="shared" si="5"/>
        <v>#DIV/0!</v>
      </c>
      <c r="AB21" s="17"/>
      <c r="AC21" s="18"/>
      <c r="AD21" s="19"/>
      <c r="AE21" s="20"/>
      <c r="AF21" s="87" t="e">
        <f t="shared" si="6"/>
        <v>#DIV/0!</v>
      </c>
      <c r="AG21" s="17"/>
      <c r="AH21" s="14"/>
      <c r="AI21" s="20"/>
      <c r="AJ21" s="20"/>
      <c r="AK21" s="105" t="e">
        <f t="shared" si="7"/>
        <v>#DIV/0!</v>
      </c>
      <c r="AL21" s="15"/>
      <c r="AM21" s="15"/>
      <c r="AN21" s="16"/>
      <c r="AO21" s="22"/>
      <c r="AP21" s="88" t="e">
        <f t="shared" si="8"/>
        <v>#DIV/0!</v>
      </c>
      <c r="AQ21" s="14"/>
      <c r="AR21" s="22"/>
      <c r="AS21" s="22"/>
      <c r="AT21" s="22"/>
      <c r="AU21" s="88" t="e">
        <f t="shared" si="9"/>
        <v>#DIV/0!</v>
      </c>
      <c r="AV21" s="14"/>
      <c r="AW21" s="22"/>
      <c r="AX21" s="22"/>
      <c r="AY21" s="22"/>
      <c r="AZ21" s="89" t="e">
        <f t="shared" si="10"/>
        <v>#DIV/0!</v>
      </c>
      <c r="BA21" s="14"/>
      <c r="BB21" s="22"/>
      <c r="BC21" s="22"/>
      <c r="BD21" s="22"/>
      <c r="BE21" s="89" t="e">
        <f t="shared" si="11"/>
        <v>#DIV/0!</v>
      </c>
      <c r="BF21" s="15"/>
      <c r="BG21" s="16"/>
      <c r="BH21" s="16"/>
      <c r="BI21" s="22"/>
      <c r="BJ21" s="89" t="e">
        <f t="shared" si="12"/>
        <v>#DIV/0!</v>
      </c>
      <c r="BK21" s="15"/>
      <c r="BL21" s="16">
        <v>4</v>
      </c>
      <c r="BM21" s="14"/>
      <c r="BN21" s="22"/>
      <c r="BO21" s="88">
        <f t="shared" si="13"/>
        <v>4</v>
      </c>
      <c r="BP21" s="14"/>
      <c r="BQ21" s="16"/>
      <c r="BR21" s="16"/>
      <c r="BS21" s="22"/>
      <c r="BT21" s="88" t="e">
        <f t="shared" si="14"/>
        <v>#DIV/0!</v>
      </c>
      <c r="BU21" s="15"/>
      <c r="BV21" s="16"/>
      <c r="BW21" s="16"/>
      <c r="BX21" s="22"/>
      <c r="BY21" s="88" t="e">
        <f t="shared" si="15"/>
        <v>#DIV/0!</v>
      </c>
      <c r="BZ21" s="83">
        <f t="shared" si="36"/>
        <v>0</v>
      </c>
      <c r="CA21" s="77">
        <f t="shared" si="16"/>
        <v>0</v>
      </c>
      <c r="CB21" s="77">
        <f t="shared" si="17"/>
        <v>0</v>
      </c>
      <c r="CC21" s="77">
        <f t="shared" si="18"/>
        <v>0</v>
      </c>
      <c r="CD21" s="77">
        <f t="shared" si="19"/>
        <v>0</v>
      </c>
      <c r="CE21" s="77">
        <f t="shared" si="35"/>
        <v>0</v>
      </c>
      <c r="CF21" s="77">
        <f t="shared" si="20"/>
        <v>1</v>
      </c>
      <c r="CG21" s="77">
        <f t="shared" si="21"/>
        <v>0</v>
      </c>
      <c r="CH21" s="77">
        <f t="shared" si="22"/>
        <v>0</v>
      </c>
      <c r="CI21" s="77">
        <f t="shared" si="23"/>
        <v>1</v>
      </c>
      <c r="CJ21" s="77">
        <f t="shared" si="24"/>
        <v>0</v>
      </c>
      <c r="CK21" s="77">
        <f t="shared" si="25"/>
        <v>0</v>
      </c>
      <c r="CL21" s="77">
        <f t="shared" si="26"/>
        <v>0</v>
      </c>
      <c r="CM21" s="77">
        <f t="shared" si="27"/>
        <v>0</v>
      </c>
      <c r="CN21" s="77">
        <f t="shared" si="28"/>
        <v>0</v>
      </c>
      <c r="CO21" s="77">
        <f t="shared" si="29"/>
        <v>0</v>
      </c>
      <c r="CP21" s="77">
        <f t="shared" si="30"/>
        <v>0</v>
      </c>
      <c r="CQ21" s="77">
        <f t="shared" si="31"/>
        <v>0</v>
      </c>
      <c r="CR21" s="77">
        <f t="shared" si="32"/>
        <v>0</v>
      </c>
      <c r="CS21" s="77">
        <f t="shared" si="33"/>
        <v>0</v>
      </c>
      <c r="CT21" s="78">
        <f t="shared" si="34"/>
        <v>0</v>
      </c>
      <c r="CU21" s="78">
        <f t="shared" si="0"/>
        <v>5</v>
      </c>
      <c r="CV21" s="78">
        <f t="shared" si="0"/>
        <v>0</v>
      </c>
      <c r="CW21" s="78">
        <f t="shared" si="0"/>
        <v>0</v>
      </c>
      <c r="CX21" s="78">
        <f t="shared" si="0"/>
        <v>5</v>
      </c>
    </row>
    <row r="22" spans="1:102" ht="14.25" thickBot="1">
      <c r="A22" s="24">
        <v>13</v>
      </c>
      <c r="B22" s="37" t="s">
        <v>86</v>
      </c>
      <c r="C22" s="16"/>
      <c r="D22" s="16"/>
      <c r="E22" s="16"/>
      <c r="F22" s="22"/>
      <c r="G22" s="103" t="e">
        <f t="shared" si="1"/>
        <v>#DIV/0!</v>
      </c>
      <c r="H22" s="17"/>
      <c r="I22" s="18"/>
      <c r="J22" s="18"/>
      <c r="K22" s="20"/>
      <c r="L22" s="86" t="e">
        <f t="shared" si="2"/>
        <v>#DIV/0!</v>
      </c>
      <c r="M22" s="11"/>
      <c r="N22" s="11"/>
      <c r="O22" s="11"/>
      <c r="P22" s="12"/>
      <c r="Q22" s="87" t="e">
        <f t="shared" si="3"/>
        <v>#DIV/0!</v>
      </c>
      <c r="R22" s="11"/>
      <c r="S22" s="11"/>
      <c r="T22" s="11"/>
      <c r="U22" s="12"/>
      <c r="V22" s="87" t="e">
        <f t="shared" si="4"/>
        <v>#DIV/0!</v>
      </c>
      <c r="W22" s="11"/>
      <c r="X22" s="11"/>
      <c r="Y22" s="11"/>
      <c r="Z22" s="12"/>
      <c r="AA22" s="87" t="e">
        <f t="shared" si="5"/>
        <v>#DIV/0!</v>
      </c>
      <c r="AB22" s="17"/>
      <c r="AC22" s="18"/>
      <c r="AD22" s="19"/>
      <c r="AE22" s="20"/>
      <c r="AF22" s="87" t="e">
        <f t="shared" si="6"/>
        <v>#DIV/0!</v>
      </c>
      <c r="AG22" s="17"/>
      <c r="AH22" s="14"/>
      <c r="AI22" s="20"/>
      <c r="AJ22" s="20"/>
      <c r="AK22" s="105" t="e">
        <f t="shared" si="7"/>
        <v>#DIV/0!</v>
      </c>
      <c r="AL22" s="15"/>
      <c r="AM22" s="15"/>
      <c r="AN22" s="16"/>
      <c r="AO22" s="22"/>
      <c r="AP22" s="88" t="e">
        <f t="shared" si="8"/>
        <v>#DIV/0!</v>
      </c>
      <c r="AQ22" s="14"/>
      <c r="AR22" s="22"/>
      <c r="AS22" s="22"/>
      <c r="AT22" s="22"/>
      <c r="AU22" s="88" t="e">
        <f t="shared" si="9"/>
        <v>#DIV/0!</v>
      </c>
      <c r="AV22" s="14"/>
      <c r="AW22" s="22"/>
      <c r="AX22" s="22"/>
      <c r="AY22" s="22"/>
      <c r="AZ22" s="89" t="e">
        <f t="shared" si="10"/>
        <v>#DIV/0!</v>
      </c>
      <c r="BA22" s="14"/>
      <c r="BB22" s="22"/>
      <c r="BC22" s="22"/>
      <c r="BD22" s="22"/>
      <c r="BE22" s="89" t="e">
        <f t="shared" si="11"/>
        <v>#DIV/0!</v>
      </c>
      <c r="BF22" s="15"/>
      <c r="BG22" s="16"/>
      <c r="BH22" s="16"/>
      <c r="BI22" s="22"/>
      <c r="BJ22" s="89" t="e">
        <f t="shared" si="12"/>
        <v>#DIV/0!</v>
      </c>
      <c r="BK22" s="15"/>
      <c r="BL22" s="16">
        <v>4</v>
      </c>
      <c r="BM22" s="16"/>
      <c r="BN22" s="22"/>
      <c r="BO22" s="88">
        <f t="shared" si="13"/>
        <v>4</v>
      </c>
      <c r="BP22" s="15"/>
      <c r="BQ22" s="16"/>
      <c r="BR22" s="16"/>
      <c r="BS22" s="22"/>
      <c r="BT22" s="88" t="e">
        <f t="shared" si="14"/>
        <v>#DIV/0!</v>
      </c>
      <c r="BU22" s="15"/>
      <c r="BV22" s="16"/>
      <c r="BW22" s="16"/>
      <c r="BX22" s="14"/>
      <c r="BY22" s="88" t="e">
        <f t="shared" si="15"/>
        <v>#DIV/0!</v>
      </c>
      <c r="BZ22" s="83">
        <f t="shared" si="36"/>
        <v>0</v>
      </c>
      <c r="CA22" s="77">
        <f t="shared" si="16"/>
        <v>0</v>
      </c>
      <c r="CB22" s="77">
        <f t="shared" si="17"/>
        <v>0</v>
      </c>
      <c r="CC22" s="77">
        <f t="shared" si="18"/>
        <v>0</v>
      </c>
      <c r="CD22" s="77">
        <f t="shared" si="19"/>
        <v>0</v>
      </c>
      <c r="CE22" s="77">
        <f t="shared" si="35"/>
        <v>0</v>
      </c>
      <c r="CF22" s="77">
        <f t="shared" si="20"/>
        <v>1</v>
      </c>
      <c r="CG22" s="77">
        <f t="shared" si="21"/>
        <v>0</v>
      </c>
      <c r="CH22" s="77">
        <f t="shared" si="22"/>
        <v>0</v>
      </c>
      <c r="CI22" s="77">
        <f t="shared" si="23"/>
        <v>1</v>
      </c>
      <c r="CJ22" s="77">
        <f t="shared" si="24"/>
        <v>0</v>
      </c>
      <c r="CK22" s="77">
        <f t="shared" si="25"/>
        <v>0</v>
      </c>
      <c r="CL22" s="77">
        <f t="shared" si="26"/>
        <v>0</v>
      </c>
      <c r="CM22" s="77">
        <f t="shared" si="27"/>
        <v>0</v>
      </c>
      <c r="CN22" s="77">
        <f t="shared" si="28"/>
        <v>0</v>
      </c>
      <c r="CO22" s="77">
        <f t="shared" si="29"/>
        <v>0</v>
      </c>
      <c r="CP22" s="77">
        <f t="shared" si="30"/>
        <v>0</v>
      </c>
      <c r="CQ22" s="77">
        <f t="shared" si="31"/>
        <v>0</v>
      </c>
      <c r="CR22" s="77">
        <f t="shared" si="32"/>
        <v>0</v>
      </c>
      <c r="CS22" s="77">
        <f t="shared" si="33"/>
        <v>0</v>
      </c>
      <c r="CT22" s="78">
        <f t="shared" si="34"/>
        <v>0</v>
      </c>
      <c r="CU22" s="78">
        <f t="shared" si="0"/>
        <v>5</v>
      </c>
      <c r="CV22" s="78">
        <f t="shared" si="0"/>
        <v>0</v>
      </c>
      <c r="CW22" s="78">
        <f t="shared" si="0"/>
        <v>0</v>
      </c>
      <c r="CX22" s="78">
        <f t="shared" si="0"/>
        <v>5</v>
      </c>
    </row>
    <row r="23" spans="1:102" ht="14.25" thickBot="1">
      <c r="A23" s="24">
        <v>14</v>
      </c>
      <c r="B23" s="37" t="s">
        <v>87</v>
      </c>
      <c r="C23" s="16"/>
      <c r="D23" s="16"/>
      <c r="E23" s="16"/>
      <c r="F23" s="22"/>
      <c r="G23" s="103" t="e">
        <f t="shared" si="1"/>
        <v>#DIV/0!</v>
      </c>
      <c r="H23" s="17"/>
      <c r="I23" s="18"/>
      <c r="J23" s="18"/>
      <c r="K23" s="20"/>
      <c r="L23" s="86" t="e">
        <f t="shared" si="2"/>
        <v>#DIV/0!</v>
      </c>
      <c r="M23" s="11"/>
      <c r="N23" s="11"/>
      <c r="O23" s="11"/>
      <c r="P23" s="12"/>
      <c r="Q23" s="87" t="e">
        <f t="shared" si="3"/>
        <v>#DIV/0!</v>
      </c>
      <c r="R23" s="11"/>
      <c r="S23" s="11"/>
      <c r="T23" s="11"/>
      <c r="U23" s="12"/>
      <c r="V23" s="87" t="e">
        <f t="shared" si="4"/>
        <v>#DIV/0!</v>
      </c>
      <c r="W23" s="11"/>
      <c r="X23" s="11"/>
      <c r="Y23" s="11"/>
      <c r="Z23" s="12"/>
      <c r="AA23" s="87" t="e">
        <f t="shared" si="5"/>
        <v>#DIV/0!</v>
      </c>
      <c r="AB23" s="17"/>
      <c r="AC23" s="18"/>
      <c r="AD23" s="19"/>
      <c r="AE23" s="20"/>
      <c r="AF23" s="87" t="e">
        <f t="shared" si="6"/>
        <v>#DIV/0!</v>
      </c>
      <c r="AG23" s="17"/>
      <c r="AH23" s="14"/>
      <c r="AI23" s="20"/>
      <c r="AJ23" s="20"/>
      <c r="AK23" s="105" t="e">
        <f t="shared" si="7"/>
        <v>#DIV/0!</v>
      </c>
      <c r="AL23" s="15"/>
      <c r="AM23" s="15"/>
      <c r="AN23" s="16"/>
      <c r="AO23" s="22"/>
      <c r="AP23" s="88" t="e">
        <f t="shared" si="8"/>
        <v>#DIV/0!</v>
      </c>
      <c r="AQ23" s="14"/>
      <c r="AR23" s="22"/>
      <c r="AS23" s="22"/>
      <c r="AT23" s="22"/>
      <c r="AU23" s="88" t="e">
        <f t="shared" si="9"/>
        <v>#DIV/0!</v>
      </c>
      <c r="AV23" s="14"/>
      <c r="AW23" s="22"/>
      <c r="AX23" s="22"/>
      <c r="AY23" s="22"/>
      <c r="AZ23" s="89" t="e">
        <f t="shared" si="10"/>
        <v>#DIV/0!</v>
      </c>
      <c r="BA23" s="14"/>
      <c r="BB23" s="22"/>
      <c r="BC23" s="22"/>
      <c r="BD23" s="22"/>
      <c r="BE23" s="89" t="e">
        <f t="shared" si="11"/>
        <v>#DIV/0!</v>
      </c>
      <c r="BF23" s="15"/>
      <c r="BG23" s="16"/>
      <c r="BH23" s="16"/>
      <c r="BI23" s="22"/>
      <c r="BJ23" s="89" t="e">
        <f t="shared" si="12"/>
        <v>#DIV/0!</v>
      </c>
      <c r="BK23" s="15"/>
      <c r="BL23" s="16">
        <v>5</v>
      </c>
      <c r="BM23" s="16"/>
      <c r="BN23" s="22"/>
      <c r="BO23" s="88">
        <f t="shared" si="13"/>
        <v>5</v>
      </c>
      <c r="BP23" s="15"/>
      <c r="BQ23" s="16"/>
      <c r="BR23" s="16"/>
      <c r="BS23" s="22"/>
      <c r="BT23" s="88" t="e">
        <f t="shared" si="14"/>
        <v>#DIV/0!</v>
      </c>
      <c r="BU23" s="15"/>
      <c r="BV23" s="16"/>
      <c r="BW23" s="16"/>
      <c r="BX23" s="14"/>
      <c r="BY23" s="88" t="e">
        <f t="shared" si="15"/>
        <v>#DIV/0!</v>
      </c>
      <c r="BZ23" s="83">
        <f t="shared" si="36"/>
        <v>0</v>
      </c>
      <c r="CA23" s="77">
        <f t="shared" si="16"/>
        <v>1</v>
      </c>
      <c r="CB23" s="77">
        <f t="shared" si="17"/>
        <v>0</v>
      </c>
      <c r="CC23" s="77">
        <f t="shared" si="18"/>
        <v>0</v>
      </c>
      <c r="CD23" s="77">
        <f t="shared" si="19"/>
        <v>1</v>
      </c>
      <c r="CE23" s="77">
        <f t="shared" si="35"/>
        <v>0</v>
      </c>
      <c r="CF23" s="77">
        <f t="shared" si="20"/>
        <v>0</v>
      </c>
      <c r="CG23" s="77">
        <f t="shared" si="21"/>
        <v>0</v>
      </c>
      <c r="CH23" s="77">
        <f t="shared" si="22"/>
        <v>0</v>
      </c>
      <c r="CI23" s="77">
        <f t="shared" si="23"/>
        <v>0</v>
      </c>
      <c r="CJ23" s="77">
        <f t="shared" si="24"/>
        <v>0</v>
      </c>
      <c r="CK23" s="77">
        <f t="shared" si="25"/>
        <v>0</v>
      </c>
      <c r="CL23" s="77">
        <f t="shared" si="26"/>
        <v>0</v>
      </c>
      <c r="CM23" s="77">
        <f t="shared" si="27"/>
        <v>0</v>
      </c>
      <c r="CN23" s="77">
        <f t="shared" si="28"/>
        <v>0</v>
      </c>
      <c r="CO23" s="77">
        <f t="shared" si="29"/>
        <v>0</v>
      </c>
      <c r="CP23" s="77">
        <f t="shared" si="30"/>
        <v>0</v>
      </c>
      <c r="CQ23" s="77">
        <f t="shared" si="31"/>
        <v>0</v>
      </c>
      <c r="CR23" s="77">
        <f t="shared" si="32"/>
        <v>0</v>
      </c>
      <c r="CS23" s="77">
        <f t="shared" si="33"/>
        <v>0</v>
      </c>
      <c r="CT23" s="78">
        <f t="shared" si="34"/>
        <v>0</v>
      </c>
      <c r="CU23" s="78">
        <f t="shared" si="0"/>
        <v>7</v>
      </c>
      <c r="CV23" s="78">
        <f t="shared" si="0"/>
        <v>0</v>
      </c>
      <c r="CW23" s="78">
        <f t="shared" si="0"/>
        <v>0</v>
      </c>
      <c r="CX23" s="78">
        <f t="shared" si="0"/>
        <v>7</v>
      </c>
    </row>
    <row r="24" spans="1:102" ht="14.25" thickBot="1">
      <c r="A24" s="24">
        <v>15</v>
      </c>
      <c r="B24" s="37" t="s">
        <v>88</v>
      </c>
      <c r="C24" s="16"/>
      <c r="D24" s="16"/>
      <c r="E24" s="16"/>
      <c r="F24" s="22"/>
      <c r="G24" s="103" t="e">
        <f t="shared" si="1"/>
        <v>#DIV/0!</v>
      </c>
      <c r="H24" s="17"/>
      <c r="I24" s="18"/>
      <c r="J24" s="18"/>
      <c r="K24" s="20"/>
      <c r="L24" s="86" t="e">
        <f t="shared" si="2"/>
        <v>#DIV/0!</v>
      </c>
      <c r="M24" s="11"/>
      <c r="N24" s="11"/>
      <c r="O24" s="11"/>
      <c r="P24" s="12"/>
      <c r="Q24" s="87" t="e">
        <f t="shared" si="3"/>
        <v>#DIV/0!</v>
      </c>
      <c r="R24" s="11"/>
      <c r="S24" s="11"/>
      <c r="T24" s="11"/>
      <c r="U24" s="12"/>
      <c r="V24" s="87" t="e">
        <f t="shared" si="4"/>
        <v>#DIV/0!</v>
      </c>
      <c r="W24" s="11"/>
      <c r="X24" s="11"/>
      <c r="Y24" s="11"/>
      <c r="Z24" s="12"/>
      <c r="AA24" s="87" t="e">
        <f t="shared" si="5"/>
        <v>#DIV/0!</v>
      </c>
      <c r="AB24" s="17"/>
      <c r="AC24" s="18"/>
      <c r="AD24" s="19"/>
      <c r="AE24" s="20"/>
      <c r="AF24" s="87" t="e">
        <f t="shared" si="6"/>
        <v>#DIV/0!</v>
      </c>
      <c r="AG24" s="17"/>
      <c r="AH24" s="14"/>
      <c r="AI24" s="20"/>
      <c r="AJ24" s="20"/>
      <c r="AK24" s="105" t="e">
        <f t="shared" si="7"/>
        <v>#DIV/0!</v>
      </c>
      <c r="AL24" s="15"/>
      <c r="AM24" s="15"/>
      <c r="AN24" s="16"/>
      <c r="AO24" s="22"/>
      <c r="AP24" s="88" t="e">
        <f t="shared" si="8"/>
        <v>#DIV/0!</v>
      </c>
      <c r="AQ24" s="14"/>
      <c r="AR24" s="22"/>
      <c r="AS24" s="22"/>
      <c r="AT24" s="22"/>
      <c r="AU24" s="88" t="e">
        <f t="shared" si="9"/>
        <v>#DIV/0!</v>
      </c>
      <c r="AV24" s="14"/>
      <c r="AW24" s="22"/>
      <c r="AX24" s="22"/>
      <c r="AY24" s="22"/>
      <c r="AZ24" s="89" t="e">
        <f t="shared" si="10"/>
        <v>#DIV/0!</v>
      </c>
      <c r="BA24" s="14"/>
      <c r="BB24" s="22"/>
      <c r="BC24" s="22"/>
      <c r="BD24" s="22"/>
      <c r="BE24" s="89" t="e">
        <f t="shared" si="11"/>
        <v>#DIV/0!</v>
      </c>
      <c r="BF24" s="15"/>
      <c r="BG24" s="16"/>
      <c r="BH24" s="16"/>
      <c r="BI24" s="22"/>
      <c r="BJ24" s="89" t="e">
        <f t="shared" si="12"/>
        <v>#DIV/0!</v>
      </c>
      <c r="BK24" s="15"/>
      <c r="BL24" s="16">
        <v>5</v>
      </c>
      <c r="BM24" s="16"/>
      <c r="BN24" s="22"/>
      <c r="BO24" s="88">
        <f t="shared" si="13"/>
        <v>5</v>
      </c>
      <c r="BP24" s="15"/>
      <c r="BQ24" s="16"/>
      <c r="BR24" s="16"/>
      <c r="BS24" s="22"/>
      <c r="BT24" s="88" t="e">
        <f t="shared" si="14"/>
        <v>#DIV/0!</v>
      </c>
      <c r="BU24" s="15"/>
      <c r="BV24" s="16"/>
      <c r="BW24" s="16"/>
      <c r="BX24" s="14"/>
      <c r="BY24" s="88" t="e">
        <f t="shared" si="15"/>
        <v>#DIV/0!</v>
      </c>
      <c r="BZ24" s="83">
        <f t="shared" si="36"/>
        <v>0</v>
      </c>
      <c r="CA24" s="77">
        <f t="shared" si="16"/>
        <v>1</v>
      </c>
      <c r="CB24" s="77">
        <f t="shared" si="17"/>
        <v>0</v>
      </c>
      <c r="CC24" s="77">
        <f t="shared" si="18"/>
        <v>0</v>
      </c>
      <c r="CD24" s="77">
        <f t="shared" si="19"/>
        <v>1</v>
      </c>
      <c r="CE24" s="77">
        <f t="shared" si="35"/>
        <v>0</v>
      </c>
      <c r="CF24" s="77">
        <f t="shared" si="20"/>
        <v>0</v>
      </c>
      <c r="CG24" s="77">
        <f t="shared" si="21"/>
        <v>0</v>
      </c>
      <c r="CH24" s="77">
        <f t="shared" si="22"/>
        <v>0</v>
      </c>
      <c r="CI24" s="77">
        <f t="shared" si="23"/>
        <v>0</v>
      </c>
      <c r="CJ24" s="77">
        <f t="shared" si="24"/>
        <v>0</v>
      </c>
      <c r="CK24" s="77">
        <f t="shared" si="25"/>
        <v>0</v>
      </c>
      <c r="CL24" s="77">
        <f t="shared" si="26"/>
        <v>0</v>
      </c>
      <c r="CM24" s="77">
        <f t="shared" si="27"/>
        <v>0</v>
      </c>
      <c r="CN24" s="77">
        <f t="shared" si="28"/>
        <v>0</v>
      </c>
      <c r="CO24" s="77">
        <f t="shared" si="29"/>
        <v>0</v>
      </c>
      <c r="CP24" s="77">
        <f t="shared" si="30"/>
        <v>0</v>
      </c>
      <c r="CQ24" s="77">
        <f t="shared" si="31"/>
        <v>0</v>
      </c>
      <c r="CR24" s="77">
        <f t="shared" si="32"/>
        <v>0</v>
      </c>
      <c r="CS24" s="77">
        <f t="shared" si="33"/>
        <v>0</v>
      </c>
      <c r="CT24" s="78">
        <f t="shared" si="34"/>
        <v>0</v>
      </c>
      <c r="CU24" s="78">
        <f t="shared" si="0"/>
        <v>7</v>
      </c>
      <c r="CV24" s="78">
        <f t="shared" si="0"/>
        <v>0</v>
      </c>
      <c r="CW24" s="78">
        <f t="shared" si="0"/>
        <v>0</v>
      </c>
      <c r="CX24" s="78">
        <f t="shared" si="0"/>
        <v>7</v>
      </c>
    </row>
    <row r="25" spans="1:102" ht="14.25" thickBot="1">
      <c r="A25" s="24">
        <v>16</v>
      </c>
      <c r="B25" s="37" t="s">
        <v>89</v>
      </c>
      <c r="C25" s="16"/>
      <c r="D25" s="16"/>
      <c r="E25" s="16"/>
      <c r="F25" s="22"/>
      <c r="G25" s="103" t="e">
        <f t="shared" si="1"/>
        <v>#DIV/0!</v>
      </c>
      <c r="H25" s="17"/>
      <c r="I25" s="18"/>
      <c r="J25" s="18"/>
      <c r="K25" s="20"/>
      <c r="L25" s="86" t="e">
        <f t="shared" si="2"/>
        <v>#DIV/0!</v>
      </c>
      <c r="M25" s="11"/>
      <c r="N25" s="11"/>
      <c r="O25" s="11"/>
      <c r="P25" s="12"/>
      <c r="Q25" s="87" t="e">
        <f t="shared" si="3"/>
        <v>#DIV/0!</v>
      </c>
      <c r="R25" s="11"/>
      <c r="S25" s="11"/>
      <c r="T25" s="11"/>
      <c r="U25" s="12"/>
      <c r="V25" s="87" t="e">
        <f t="shared" si="4"/>
        <v>#DIV/0!</v>
      </c>
      <c r="W25" s="11"/>
      <c r="X25" s="11"/>
      <c r="Y25" s="11"/>
      <c r="Z25" s="12"/>
      <c r="AA25" s="87" t="e">
        <f t="shared" si="5"/>
        <v>#DIV/0!</v>
      </c>
      <c r="AB25" s="17"/>
      <c r="AC25" s="18"/>
      <c r="AD25" s="19"/>
      <c r="AE25" s="20"/>
      <c r="AF25" s="87" t="e">
        <f t="shared" si="6"/>
        <v>#DIV/0!</v>
      </c>
      <c r="AG25" s="17"/>
      <c r="AH25" s="14"/>
      <c r="AI25" s="20"/>
      <c r="AJ25" s="20"/>
      <c r="AK25" s="105" t="e">
        <f t="shared" si="7"/>
        <v>#DIV/0!</v>
      </c>
      <c r="AL25" s="15"/>
      <c r="AM25" s="15"/>
      <c r="AN25" s="16"/>
      <c r="AO25" s="22"/>
      <c r="AP25" s="88" t="e">
        <f t="shared" si="8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10"/>
        <v>#DIV/0!</v>
      </c>
      <c r="BA25" s="14"/>
      <c r="BB25" s="22"/>
      <c r="BC25" s="22"/>
      <c r="BD25" s="22"/>
      <c r="BE25" s="89" t="e">
        <f t="shared" si="11"/>
        <v>#DIV/0!</v>
      </c>
      <c r="BF25" s="15"/>
      <c r="BG25" s="16"/>
      <c r="BH25" s="16"/>
      <c r="BI25" s="22"/>
      <c r="BJ25" s="89" t="e">
        <f t="shared" si="12"/>
        <v>#DIV/0!</v>
      </c>
      <c r="BK25" s="15"/>
      <c r="BL25" s="16">
        <v>5</v>
      </c>
      <c r="BM25" s="16"/>
      <c r="BN25" s="22"/>
      <c r="BO25" s="88">
        <f t="shared" si="13"/>
        <v>5</v>
      </c>
      <c r="BP25" s="15"/>
      <c r="BQ25" s="16"/>
      <c r="BR25" s="16"/>
      <c r="BS25" s="22"/>
      <c r="BT25" s="88" t="e">
        <f t="shared" si="14"/>
        <v>#DIV/0!</v>
      </c>
      <c r="BU25" s="15"/>
      <c r="BV25" s="16"/>
      <c r="BW25" s="16"/>
      <c r="BX25" s="14"/>
      <c r="BY25" s="88" t="e">
        <f t="shared" si="15"/>
        <v>#DIV/0!</v>
      </c>
      <c r="BZ25" s="83">
        <f>COUNTIFS(C25:BY25,5,$C$9:$BY$9,"I четверть")</f>
        <v>0</v>
      </c>
      <c r="CA25" s="77">
        <f t="shared" si="16"/>
        <v>1</v>
      </c>
      <c r="CB25" s="77">
        <f t="shared" si="17"/>
        <v>0</v>
      </c>
      <c r="CC25" s="77">
        <f>COUNTIFS(C25:BY25,5,$C$9:$BY$9,"IV четверть")</f>
        <v>0</v>
      </c>
      <c r="CD25" s="77">
        <f t="shared" si="19"/>
        <v>1</v>
      </c>
      <c r="CE25" s="77">
        <f t="shared" si="35"/>
        <v>0</v>
      </c>
      <c r="CF25" s="77">
        <f t="shared" si="20"/>
        <v>0</v>
      </c>
      <c r="CG25" s="77">
        <f t="shared" si="21"/>
        <v>0</v>
      </c>
      <c r="CH25" s="77">
        <f t="shared" si="22"/>
        <v>0</v>
      </c>
      <c r="CI25" s="77">
        <f t="shared" si="23"/>
        <v>0</v>
      </c>
      <c r="CJ25" s="77">
        <f t="shared" si="24"/>
        <v>0</v>
      </c>
      <c r="CK25" s="77">
        <f t="shared" si="25"/>
        <v>0</v>
      </c>
      <c r="CL25" s="77">
        <f t="shared" si="26"/>
        <v>0</v>
      </c>
      <c r="CM25" s="77">
        <f t="shared" si="27"/>
        <v>0</v>
      </c>
      <c r="CN25" s="77">
        <f t="shared" si="28"/>
        <v>0</v>
      </c>
      <c r="CO25" s="77">
        <f>COUNTIFS(C25:BY25,2,$C$9:$BY$9,"I четверть")</f>
        <v>0</v>
      </c>
      <c r="CP25" s="77">
        <f t="shared" si="30"/>
        <v>0</v>
      </c>
      <c r="CQ25" s="77">
        <f t="shared" si="31"/>
        <v>0</v>
      </c>
      <c r="CR25" s="77">
        <f t="shared" si="32"/>
        <v>0</v>
      </c>
      <c r="CS25" s="77">
        <f t="shared" si="33"/>
        <v>0</v>
      </c>
      <c r="CT25" s="78">
        <f t="shared" si="34"/>
        <v>0</v>
      </c>
      <c r="CU25" s="78">
        <f t="shared" si="0"/>
        <v>7</v>
      </c>
      <c r="CV25" s="78">
        <f t="shared" si="0"/>
        <v>0</v>
      </c>
      <c r="CW25" s="78">
        <f t="shared" si="0"/>
        <v>0</v>
      </c>
      <c r="CX25" s="78">
        <f t="shared" si="0"/>
        <v>7</v>
      </c>
    </row>
    <row r="26" spans="1:102" ht="14.25" thickBot="1">
      <c r="A26" s="4">
        <v>17</v>
      </c>
      <c r="B26" s="37" t="s">
        <v>90</v>
      </c>
      <c r="C26" s="21"/>
      <c r="D26" s="21"/>
      <c r="E26" s="21"/>
      <c r="F26" s="21"/>
      <c r="G26" s="103" t="e">
        <f t="shared" si="1"/>
        <v>#DIV/0!</v>
      </c>
      <c r="H26" s="18"/>
      <c r="I26" s="18"/>
      <c r="J26" s="18"/>
      <c r="K26" s="18"/>
      <c r="L26" s="86" t="e">
        <f t="shared" si="2"/>
        <v>#DIV/0!</v>
      </c>
      <c r="M26" s="11"/>
      <c r="N26" s="11"/>
      <c r="O26" s="11"/>
      <c r="P26" s="11"/>
      <c r="Q26" s="87" t="e">
        <f t="shared" si="3"/>
        <v>#DIV/0!</v>
      </c>
      <c r="R26" s="11"/>
      <c r="S26" s="11"/>
      <c r="T26" s="11"/>
      <c r="U26" s="11"/>
      <c r="V26" s="87" t="e">
        <f t="shared" si="4"/>
        <v>#DIV/0!</v>
      </c>
      <c r="W26" s="11"/>
      <c r="X26" s="11"/>
      <c r="Y26" s="11"/>
      <c r="Z26" s="11"/>
      <c r="AA26" s="87" t="e">
        <f t="shared" si="5"/>
        <v>#DIV/0!</v>
      </c>
      <c r="AB26" s="17"/>
      <c r="AC26" s="18"/>
      <c r="AD26" s="19"/>
      <c r="AE26" s="20"/>
      <c r="AF26" s="87" t="e">
        <f t="shared" si="6"/>
        <v>#DIV/0!</v>
      </c>
      <c r="AG26" s="18"/>
      <c r="AH26" s="14"/>
      <c r="AI26" s="20"/>
      <c r="AJ26" s="18"/>
      <c r="AK26" s="105" t="e">
        <f t="shared" si="7"/>
        <v>#DIV/0!</v>
      </c>
      <c r="AL26" s="15"/>
      <c r="AM26" s="15"/>
      <c r="AN26" s="16"/>
      <c r="AO26" s="16"/>
      <c r="AP26" s="88" t="e">
        <f t="shared" si="8"/>
        <v>#DIV/0!</v>
      </c>
      <c r="AQ26" s="22"/>
      <c r="AR26" s="22"/>
      <c r="AS26" s="22"/>
      <c r="AT26" s="22"/>
      <c r="AU26" s="88" t="e">
        <f t="shared" ref="AU26:AU28" si="37">AVERAGE(AQ26:AT26)</f>
        <v>#DIV/0!</v>
      </c>
      <c r="AV26" s="22"/>
      <c r="AW26" s="22"/>
      <c r="AX26" s="22"/>
      <c r="AY26" s="22"/>
      <c r="AZ26" s="89" t="e">
        <f t="shared" si="10"/>
        <v>#DIV/0!</v>
      </c>
      <c r="BA26" s="22"/>
      <c r="BB26" s="22"/>
      <c r="BC26" s="22"/>
      <c r="BD26" s="22"/>
      <c r="BE26" s="89" t="e">
        <f t="shared" si="11"/>
        <v>#DIV/0!</v>
      </c>
      <c r="BF26" s="16"/>
      <c r="BG26" s="16"/>
      <c r="BH26" s="16"/>
      <c r="BI26" s="16"/>
      <c r="BJ26" s="89" t="e">
        <f t="shared" si="12"/>
        <v>#DIV/0!</v>
      </c>
      <c r="BK26" s="16"/>
      <c r="BL26" s="16">
        <v>4</v>
      </c>
      <c r="BM26" s="16"/>
      <c r="BN26" s="16"/>
      <c r="BO26" s="88">
        <f t="shared" si="13"/>
        <v>4</v>
      </c>
      <c r="BP26" s="16"/>
      <c r="BQ26" s="16"/>
      <c r="BR26" s="16"/>
      <c r="BS26" s="16"/>
      <c r="BT26" s="88" t="e">
        <f t="shared" si="14"/>
        <v>#DIV/0!</v>
      </c>
      <c r="BU26" s="16"/>
      <c r="BV26" s="16"/>
      <c r="BW26" s="16"/>
      <c r="BX26" s="14"/>
      <c r="BY26" s="88" t="e">
        <f t="shared" si="15"/>
        <v>#DIV/0!</v>
      </c>
      <c r="BZ26" s="83">
        <f t="shared" ref="BZ26:BZ28" si="38">COUNTIFS(C26:BY26,5,$C$9:$BY$9,"I четверть")</f>
        <v>0</v>
      </c>
      <c r="CA26" s="77">
        <f t="shared" si="16"/>
        <v>0</v>
      </c>
      <c r="CB26" s="77">
        <f t="shared" si="17"/>
        <v>0</v>
      </c>
      <c r="CC26" s="77">
        <f t="shared" ref="CC26:CC28" si="39">COUNTIFS(C26:BY26,5,$C$9:$BY$9,"IV четверть")</f>
        <v>0</v>
      </c>
      <c r="CD26" s="77">
        <f t="shared" si="19"/>
        <v>0</v>
      </c>
      <c r="CE26" s="77">
        <f t="shared" si="35"/>
        <v>0</v>
      </c>
      <c r="CF26" s="77">
        <f t="shared" si="20"/>
        <v>1</v>
      </c>
      <c r="CG26" s="77">
        <f t="shared" si="21"/>
        <v>0</v>
      </c>
      <c r="CH26" s="77">
        <f t="shared" si="22"/>
        <v>0</v>
      </c>
      <c r="CI26" s="77">
        <f t="shared" si="23"/>
        <v>1</v>
      </c>
      <c r="CJ26" s="77">
        <f t="shared" si="24"/>
        <v>0</v>
      </c>
      <c r="CK26" s="77">
        <f t="shared" si="25"/>
        <v>0</v>
      </c>
      <c r="CL26" s="77">
        <f t="shared" si="26"/>
        <v>0</v>
      </c>
      <c r="CM26" s="77">
        <f t="shared" si="27"/>
        <v>0</v>
      </c>
      <c r="CN26" s="77">
        <f t="shared" si="28"/>
        <v>0</v>
      </c>
      <c r="CO26" s="77">
        <f t="shared" ref="CO26:CO28" si="40">COUNTIFS(C26:BY26,2,$C$9:$BY$9,"I четверть")</f>
        <v>0</v>
      </c>
      <c r="CP26" s="77">
        <f t="shared" si="30"/>
        <v>0</v>
      </c>
      <c r="CQ26" s="77">
        <f t="shared" si="31"/>
        <v>0</v>
      </c>
      <c r="CR26" s="77">
        <f t="shared" si="32"/>
        <v>0</v>
      </c>
      <c r="CS26" s="77">
        <f t="shared" si="33"/>
        <v>0</v>
      </c>
      <c r="CT26" s="78">
        <f t="shared" si="34"/>
        <v>0</v>
      </c>
      <c r="CU26" s="78">
        <f t="shared" si="0"/>
        <v>5</v>
      </c>
      <c r="CV26" s="78">
        <f t="shared" si="0"/>
        <v>0</v>
      </c>
      <c r="CW26" s="78">
        <f t="shared" si="0"/>
        <v>0</v>
      </c>
      <c r="CX26" s="78">
        <f t="shared" si="0"/>
        <v>5</v>
      </c>
    </row>
    <row r="27" spans="1:102" ht="14.25" thickBot="1">
      <c r="A27" s="5">
        <v>18</v>
      </c>
      <c r="B27" s="37" t="s">
        <v>91</v>
      </c>
      <c r="C27" s="21"/>
      <c r="D27" s="21"/>
      <c r="E27" s="21"/>
      <c r="F27" s="21"/>
      <c r="G27" s="103" t="e">
        <f t="shared" si="1"/>
        <v>#DIV/0!</v>
      </c>
      <c r="H27" s="18"/>
      <c r="I27" s="18"/>
      <c r="J27" s="18"/>
      <c r="K27" s="18"/>
      <c r="L27" s="86" t="e">
        <f t="shared" si="2"/>
        <v>#DIV/0!</v>
      </c>
      <c r="M27" s="11"/>
      <c r="N27" s="11"/>
      <c r="O27" s="11"/>
      <c r="P27" s="11"/>
      <c r="Q27" s="87" t="e">
        <f t="shared" si="3"/>
        <v>#DIV/0!</v>
      </c>
      <c r="R27" s="11"/>
      <c r="S27" s="11"/>
      <c r="T27" s="11"/>
      <c r="U27" s="11"/>
      <c r="V27" s="87" t="e">
        <f t="shared" si="4"/>
        <v>#DIV/0!</v>
      </c>
      <c r="W27" s="11"/>
      <c r="X27" s="11"/>
      <c r="Y27" s="11"/>
      <c r="Z27" s="11"/>
      <c r="AA27" s="87" t="e">
        <f t="shared" si="5"/>
        <v>#DIV/0!</v>
      </c>
      <c r="AB27" s="17"/>
      <c r="AC27" s="18"/>
      <c r="AD27" s="19"/>
      <c r="AE27" s="20"/>
      <c r="AF27" s="87" t="e">
        <f t="shared" si="6"/>
        <v>#DIV/0!</v>
      </c>
      <c r="AG27" s="18"/>
      <c r="AH27" s="14"/>
      <c r="AI27" s="20"/>
      <c r="AJ27" s="18"/>
      <c r="AK27" s="105" t="e">
        <f t="shared" si="7"/>
        <v>#DIV/0!</v>
      </c>
      <c r="AL27" s="15"/>
      <c r="AM27" s="15"/>
      <c r="AN27" s="16"/>
      <c r="AO27" s="16"/>
      <c r="AP27" s="88" t="e">
        <f t="shared" si="8"/>
        <v>#DIV/0!</v>
      </c>
      <c r="AQ27" s="22"/>
      <c r="AR27" s="22"/>
      <c r="AS27" s="22"/>
      <c r="AT27" s="22"/>
      <c r="AU27" s="88" t="e">
        <f t="shared" si="37"/>
        <v>#DIV/0!</v>
      </c>
      <c r="AV27" s="22"/>
      <c r="AW27" s="22"/>
      <c r="AX27" s="22"/>
      <c r="AY27" s="22"/>
      <c r="AZ27" s="89" t="e">
        <f t="shared" si="10"/>
        <v>#DIV/0!</v>
      </c>
      <c r="BA27" s="22"/>
      <c r="BB27" s="22"/>
      <c r="BC27" s="22"/>
      <c r="BD27" s="22"/>
      <c r="BE27" s="89" t="e">
        <f t="shared" si="11"/>
        <v>#DIV/0!</v>
      </c>
      <c r="BF27" s="16"/>
      <c r="BG27" s="16"/>
      <c r="BH27" s="16"/>
      <c r="BI27" s="16"/>
      <c r="BJ27" s="89" t="e">
        <f t="shared" si="12"/>
        <v>#DIV/0!</v>
      </c>
      <c r="BK27" s="16"/>
      <c r="BL27" s="16">
        <v>3</v>
      </c>
      <c r="BM27" s="16"/>
      <c r="BN27" s="16"/>
      <c r="BO27" s="88">
        <f t="shared" si="13"/>
        <v>3</v>
      </c>
      <c r="BP27" s="16"/>
      <c r="BQ27" s="16"/>
      <c r="BR27" s="16"/>
      <c r="BS27" s="16"/>
      <c r="BT27" s="88" t="e">
        <f t="shared" si="14"/>
        <v>#DIV/0!</v>
      </c>
      <c r="BU27" s="16"/>
      <c r="BV27" s="16"/>
      <c r="BW27" s="16"/>
      <c r="BX27" s="14"/>
      <c r="BY27" s="88" t="e">
        <f t="shared" si="15"/>
        <v>#DIV/0!</v>
      </c>
      <c r="BZ27" s="83">
        <f t="shared" si="38"/>
        <v>0</v>
      </c>
      <c r="CA27" s="77">
        <f t="shared" si="16"/>
        <v>0</v>
      </c>
      <c r="CB27" s="77">
        <f t="shared" si="17"/>
        <v>0</v>
      </c>
      <c r="CC27" s="77">
        <f t="shared" si="39"/>
        <v>0</v>
      </c>
      <c r="CD27" s="77">
        <f t="shared" si="19"/>
        <v>0</v>
      </c>
      <c r="CE27" s="77">
        <f t="shared" si="35"/>
        <v>0</v>
      </c>
      <c r="CF27" s="77">
        <f t="shared" si="20"/>
        <v>0</v>
      </c>
      <c r="CG27" s="77">
        <f t="shared" si="21"/>
        <v>0</v>
      </c>
      <c r="CH27" s="77">
        <f t="shared" si="22"/>
        <v>0</v>
      </c>
      <c r="CI27" s="77">
        <f t="shared" si="23"/>
        <v>0</v>
      </c>
      <c r="CJ27" s="77">
        <f t="shared" si="24"/>
        <v>0</v>
      </c>
      <c r="CK27" s="77">
        <f t="shared" si="25"/>
        <v>1</v>
      </c>
      <c r="CL27" s="77">
        <f t="shared" si="26"/>
        <v>0</v>
      </c>
      <c r="CM27" s="77">
        <f t="shared" si="27"/>
        <v>0</v>
      </c>
      <c r="CN27" s="77">
        <f t="shared" si="28"/>
        <v>1</v>
      </c>
      <c r="CO27" s="77">
        <f t="shared" si="40"/>
        <v>0</v>
      </c>
      <c r="CP27" s="77">
        <f t="shared" si="30"/>
        <v>0</v>
      </c>
      <c r="CQ27" s="77">
        <f t="shared" si="31"/>
        <v>0</v>
      </c>
      <c r="CR27" s="77">
        <f t="shared" si="32"/>
        <v>0</v>
      </c>
      <c r="CS27" s="77">
        <f t="shared" si="33"/>
        <v>0</v>
      </c>
      <c r="CT27" s="78">
        <f t="shared" si="34"/>
        <v>0</v>
      </c>
      <c r="CU27" s="78">
        <f t="shared" ref="CU27:CX28" si="41">ROUNDUP((CA27*1+CF27*0.64+CK27*0.36+CP27*0.14)/15*100,0)</f>
        <v>3</v>
      </c>
      <c r="CV27" s="78">
        <f t="shared" si="41"/>
        <v>0</v>
      </c>
      <c r="CW27" s="78">
        <f t="shared" si="41"/>
        <v>0</v>
      </c>
      <c r="CX27" s="78">
        <f t="shared" si="41"/>
        <v>3</v>
      </c>
    </row>
    <row r="28" spans="1:102" ht="14.25" thickBot="1">
      <c r="A28" s="4">
        <v>19</v>
      </c>
      <c r="B28" s="37" t="s">
        <v>92</v>
      </c>
      <c r="C28" s="21"/>
      <c r="D28" s="21"/>
      <c r="E28" s="21"/>
      <c r="F28" s="21"/>
      <c r="G28" s="103" t="e">
        <f t="shared" si="1"/>
        <v>#DIV/0!</v>
      </c>
      <c r="H28" s="18"/>
      <c r="I28" s="18"/>
      <c r="J28" s="18"/>
      <c r="K28" s="18"/>
      <c r="L28" s="86" t="e">
        <f t="shared" si="2"/>
        <v>#DIV/0!</v>
      </c>
      <c r="M28" s="17"/>
      <c r="N28" s="17"/>
      <c r="O28" s="17"/>
      <c r="P28" s="17"/>
      <c r="Q28" s="87" t="e">
        <f t="shared" si="3"/>
        <v>#DIV/0!</v>
      </c>
      <c r="R28" s="17"/>
      <c r="S28" s="17"/>
      <c r="T28" s="17"/>
      <c r="U28" s="17"/>
      <c r="V28" s="87" t="e">
        <f t="shared" si="4"/>
        <v>#DIV/0!</v>
      </c>
      <c r="W28" s="17"/>
      <c r="X28" s="17"/>
      <c r="Y28" s="17"/>
      <c r="Z28" s="17"/>
      <c r="AA28" s="87" t="e">
        <f t="shared" si="5"/>
        <v>#DIV/0!</v>
      </c>
      <c r="AB28" s="17"/>
      <c r="AC28" s="18"/>
      <c r="AD28" s="19"/>
      <c r="AE28" s="20"/>
      <c r="AF28" s="87" t="e">
        <f t="shared" si="6"/>
        <v>#DIV/0!</v>
      </c>
      <c r="AG28" s="18"/>
      <c r="AH28" s="14"/>
      <c r="AI28" s="20"/>
      <c r="AJ28" s="18"/>
      <c r="AK28" s="105" t="e">
        <f t="shared" si="7"/>
        <v>#DIV/0!</v>
      </c>
      <c r="AL28" s="15"/>
      <c r="AM28" s="15"/>
      <c r="AN28" s="16"/>
      <c r="AO28" s="16"/>
      <c r="AP28" s="88" t="e">
        <f t="shared" si="8"/>
        <v>#DIV/0!</v>
      </c>
      <c r="AQ28" s="22"/>
      <c r="AR28" s="22"/>
      <c r="AS28" s="22"/>
      <c r="AT28" s="22"/>
      <c r="AU28" s="88" t="e">
        <f t="shared" si="37"/>
        <v>#DIV/0!</v>
      </c>
      <c r="AV28" s="22"/>
      <c r="AW28" s="22"/>
      <c r="AX28" s="22"/>
      <c r="AY28" s="22"/>
      <c r="AZ28" s="89" t="e">
        <f t="shared" si="10"/>
        <v>#DIV/0!</v>
      </c>
      <c r="BA28" s="22"/>
      <c r="BB28" s="22"/>
      <c r="BC28" s="22"/>
      <c r="BD28" s="22"/>
      <c r="BE28" s="89" t="e">
        <f t="shared" si="11"/>
        <v>#DIV/0!</v>
      </c>
      <c r="BF28" s="16"/>
      <c r="BG28" s="16"/>
      <c r="BH28" s="16"/>
      <c r="BI28" s="16"/>
      <c r="BJ28" s="89" t="e">
        <f t="shared" si="12"/>
        <v>#DIV/0!</v>
      </c>
      <c r="BK28" s="16"/>
      <c r="BL28" s="16">
        <v>3</v>
      </c>
      <c r="BM28" s="16"/>
      <c r="BN28" s="16"/>
      <c r="BO28" s="88">
        <f t="shared" si="13"/>
        <v>3</v>
      </c>
      <c r="BP28" s="16"/>
      <c r="BQ28" s="16"/>
      <c r="BR28" s="16"/>
      <c r="BS28" s="16"/>
      <c r="BT28" s="88" t="e">
        <f t="shared" si="14"/>
        <v>#DIV/0!</v>
      </c>
      <c r="BU28" s="16"/>
      <c r="BV28" s="16"/>
      <c r="BW28" s="16"/>
      <c r="BX28" s="14"/>
      <c r="BY28" s="88" t="e">
        <f t="shared" si="15"/>
        <v>#DIV/0!</v>
      </c>
      <c r="BZ28" s="83">
        <f t="shared" si="38"/>
        <v>0</v>
      </c>
      <c r="CA28" s="77">
        <f t="shared" si="16"/>
        <v>0</v>
      </c>
      <c r="CB28" s="77">
        <f t="shared" si="17"/>
        <v>0</v>
      </c>
      <c r="CC28" s="77">
        <f t="shared" si="39"/>
        <v>0</v>
      </c>
      <c r="CD28" s="77">
        <f t="shared" si="19"/>
        <v>0</v>
      </c>
      <c r="CE28" s="77">
        <f t="shared" si="35"/>
        <v>0</v>
      </c>
      <c r="CF28" s="77">
        <f t="shared" si="20"/>
        <v>0</v>
      </c>
      <c r="CG28" s="77">
        <f t="shared" si="21"/>
        <v>0</v>
      </c>
      <c r="CH28" s="77">
        <f t="shared" si="22"/>
        <v>0</v>
      </c>
      <c r="CI28" s="77">
        <f t="shared" si="23"/>
        <v>0</v>
      </c>
      <c r="CJ28" s="77">
        <f t="shared" si="24"/>
        <v>0</v>
      </c>
      <c r="CK28" s="77">
        <f t="shared" si="25"/>
        <v>1</v>
      </c>
      <c r="CL28" s="77">
        <f t="shared" si="26"/>
        <v>0</v>
      </c>
      <c r="CM28" s="77">
        <f t="shared" si="27"/>
        <v>0</v>
      </c>
      <c r="CN28" s="77">
        <f t="shared" si="28"/>
        <v>1</v>
      </c>
      <c r="CO28" s="77">
        <f t="shared" si="40"/>
        <v>0</v>
      </c>
      <c r="CP28" s="77">
        <f t="shared" si="30"/>
        <v>0</v>
      </c>
      <c r="CQ28" s="77">
        <f t="shared" si="31"/>
        <v>0</v>
      </c>
      <c r="CR28" s="77">
        <f t="shared" si="32"/>
        <v>0</v>
      </c>
      <c r="CS28" s="77">
        <f t="shared" si="33"/>
        <v>0</v>
      </c>
      <c r="CT28" s="78">
        <f t="shared" si="34"/>
        <v>0</v>
      </c>
      <c r="CU28" s="78">
        <f t="shared" si="41"/>
        <v>3</v>
      </c>
      <c r="CV28" s="78">
        <f t="shared" si="41"/>
        <v>0</v>
      </c>
      <c r="CW28" s="78">
        <f t="shared" si="41"/>
        <v>0</v>
      </c>
      <c r="CX28" s="78">
        <f t="shared" si="41"/>
        <v>3</v>
      </c>
    </row>
    <row r="29" spans="1:102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69"/>
      <c r="BY29" s="71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98"/>
      <c r="CU29" s="98"/>
      <c r="CV29" s="98"/>
      <c r="CW29" s="98"/>
      <c r="CX29" s="99"/>
    </row>
    <row r="30" spans="1:102" ht="13.5" customHeight="1" thickBot="1">
      <c r="A30" s="184" t="s">
        <v>61</v>
      </c>
      <c r="B30" s="185"/>
      <c r="C30" s="74">
        <f>COUNTIF(C10:C28,5)</f>
        <v>0</v>
      </c>
      <c r="D30" s="74">
        <f t="shared" ref="D30:G30" si="42">COUNTIF(D10:D25,5)</f>
        <v>0</v>
      </c>
      <c r="E30" s="74">
        <f t="shared" si="42"/>
        <v>0</v>
      </c>
      <c r="F30" s="74">
        <f t="shared" si="42"/>
        <v>0</v>
      </c>
      <c r="G30" s="74">
        <f t="shared" si="42"/>
        <v>0</v>
      </c>
      <c r="H30" s="75">
        <f>COUNTIF(H10:H25,5)</f>
        <v>0</v>
      </c>
      <c r="I30" s="75">
        <f t="shared" ref="I30:BT30" si="43">COUNTIF(I10:I25,5)</f>
        <v>0</v>
      </c>
      <c r="J30" s="75">
        <f t="shared" si="43"/>
        <v>0</v>
      </c>
      <c r="K30" s="75">
        <f t="shared" si="43"/>
        <v>0</v>
      </c>
      <c r="L30" s="75">
        <f t="shared" si="43"/>
        <v>0</v>
      </c>
      <c r="M30" s="75">
        <f t="shared" si="43"/>
        <v>0</v>
      </c>
      <c r="N30" s="75">
        <f t="shared" si="43"/>
        <v>0</v>
      </c>
      <c r="O30" s="75">
        <f t="shared" si="43"/>
        <v>0</v>
      </c>
      <c r="P30" s="75">
        <f t="shared" si="43"/>
        <v>0</v>
      </c>
      <c r="Q30" s="75">
        <f t="shared" si="43"/>
        <v>0</v>
      </c>
      <c r="R30" s="75">
        <f t="shared" si="43"/>
        <v>0</v>
      </c>
      <c r="S30" s="75">
        <f t="shared" si="43"/>
        <v>0</v>
      </c>
      <c r="T30" s="75">
        <f t="shared" si="43"/>
        <v>0</v>
      </c>
      <c r="U30" s="75">
        <f t="shared" si="43"/>
        <v>0</v>
      </c>
      <c r="V30" s="75">
        <f t="shared" si="43"/>
        <v>0</v>
      </c>
      <c r="W30" s="75">
        <f t="shared" si="43"/>
        <v>0</v>
      </c>
      <c r="X30" s="75">
        <f t="shared" si="43"/>
        <v>0</v>
      </c>
      <c r="Y30" s="75">
        <f t="shared" si="43"/>
        <v>0</v>
      </c>
      <c r="Z30" s="75">
        <f t="shared" si="43"/>
        <v>0</v>
      </c>
      <c r="AA30" s="75">
        <f t="shared" si="43"/>
        <v>0</v>
      </c>
      <c r="AB30" s="75">
        <f t="shared" si="43"/>
        <v>0</v>
      </c>
      <c r="AC30" s="75">
        <f t="shared" si="43"/>
        <v>0</v>
      </c>
      <c r="AD30" s="75">
        <f t="shared" si="43"/>
        <v>0</v>
      </c>
      <c r="AE30" s="75">
        <f t="shared" si="43"/>
        <v>0</v>
      </c>
      <c r="AF30" s="75">
        <f t="shared" si="43"/>
        <v>0</v>
      </c>
      <c r="AG30" s="75">
        <f t="shared" si="43"/>
        <v>0</v>
      </c>
      <c r="AH30" s="75">
        <f t="shared" si="43"/>
        <v>0</v>
      </c>
      <c r="AI30" s="75">
        <f t="shared" si="43"/>
        <v>0</v>
      </c>
      <c r="AJ30" s="75">
        <f t="shared" si="43"/>
        <v>0</v>
      </c>
      <c r="AK30" s="75">
        <f t="shared" si="43"/>
        <v>0</v>
      </c>
      <c r="AL30" s="75">
        <f t="shared" si="43"/>
        <v>0</v>
      </c>
      <c r="AM30" s="75">
        <f t="shared" si="43"/>
        <v>0</v>
      </c>
      <c r="AN30" s="75">
        <f t="shared" si="43"/>
        <v>0</v>
      </c>
      <c r="AO30" s="75">
        <f t="shared" si="43"/>
        <v>0</v>
      </c>
      <c r="AP30" s="75">
        <f t="shared" si="43"/>
        <v>0</v>
      </c>
      <c r="AQ30" s="75">
        <f t="shared" si="43"/>
        <v>0</v>
      </c>
      <c r="AR30" s="75">
        <f t="shared" si="43"/>
        <v>0</v>
      </c>
      <c r="AS30" s="75">
        <f t="shared" si="43"/>
        <v>0</v>
      </c>
      <c r="AT30" s="75">
        <f t="shared" si="43"/>
        <v>0</v>
      </c>
      <c r="AU30" s="75">
        <f t="shared" si="43"/>
        <v>0</v>
      </c>
      <c r="AV30" s="75">
        <f t="shared" si="43"/>
        <v>0</v>
      </c>
      <c r="AW30" s="75">
        <f t="shared" si="43"/>
        <v>0</v>
      </c>
      <c r="AX30" s="75">
        <f t="shared" si="43"/>
        <v>0</v>
      </c>
      <c r="AY30" s="75">
        <f t="shared" si="43"/>
        <v>0</v>
      </c>
      <c r="AZ30" s="75">
        <f t="shared" si="43"/>
        <v>0</v>
      </c>
      <c r="BA30" s="75">
        <f t="shared" si="43"/>
        <v>0</v>
      </c>
      <c r="BB30" s="75">
        <f t="shared" si="43"/>
        <v>0</v>
      </c>
      <c r="BC30" s="75">
        <f t="shared" si="43"/>
        <v>0</v>
      </c>
      <c r="BD30" s="75">
        <f t="shared" si="43"/>
        <v>0</v>
      </c>
      <c r="BE30" s="75">
        <f t="shared" si="43"/>
        <v>0</v>
      </c>
      <c r="BF30" s="75">
        <f t="shared" si="43"/>
        <v>0</v>
      </c>
      <c r="BG30" s="75">
        <f t="shared" si="43"/>
        <v>0</v>
      </c>
      <c r="BH30" s="75">
        <f t="shared" si="43"/>
        <v>0</v>
      </c>
      <c r="BI30" s="75">
        <f t="shared" si="43"/>
        <v>0</v>
      </c>
      <c r="BJ30" s="75">
        <f t="shared" si="43"/>
        <v>0</v>
      </c>
      <c r="BK30" s="75">
        <f t="shared" si="43"/>
        <v>0</v>
      </c>
      <c r="BL30" s="75">
        <f t="shared" si="43"/>
        <v>6</v>
      </c>
      <c r="BM30" s="75">
        <f t="shared" si="43"/>
        <v>0</v>
      </c>
      <c r="BN30" s="75">
        <f t="shared" si="43"/>
        <v>0</v>
      </c>
      <c r="BO30" s="75">
        <f t="shared" si="43"/>
        <v>6</v>
      </c>
      <c r="BP30" s="75">
        <f t="shared" si="43"/>
        <v>0</v>
      </c>
      <c r="BQ30" s="75">
        <f t="shared" si="43"/>
        <v>0</v>
      </c>
      <c r="BR30" s="75">
        <f t="shared" si="43"/>
        <v>0</v>
      </c>
      <c r="BS30" s="75">
        <f t="shared" si="43"/>
        <v>0</v>
      </c>
      <c r="BT30" s="75">
        <f t="shared" si="43"/>
        <v>0</v>
      </c>
      <c r="BU30" s="75">
        <f t="shared" ref="BU30:BY30" si="44">COUNTIF(BU10:BU25,5)</f>
        <v>0</v>
      </c>
      <c r="BV30" s="75">
        <f t="shared" si="44"/>
        <v>0</v>
      </c>
      <c r="BW30" s="75">
        <f t="shared" si="44"/>
        <v>0</v>
      </c>
      <c r="BX30" s="75">
        <f t="shared" si="44"/>
        <v>0</v>
      </c>
      <c r="BY30" s="75">
        <f t="shared" si="44"/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186" t="s">
        <v>57</v>
      </c>
      <c r="CU30" s="187"/>
      <c r="CV30" s="187"/>
      <c r="CW30" s="187"/>
      <c r="CX30" s="188"/>
    </row>
    <row r="31" spans="1:102" ht="13.5" thickBot="1">
      <c r="A31" s="189" t="s">
        <v>6</v>
      </c>
      <c r="B31" s="190"/>
      <c r="C31" s="74">
        <f>COUNTIF(C10:C28,4)</f>
        <v>0</v>
      </c>
      <c r="D31" s="74">
        <f t="shared" ref="D31:G31" si="45">COUNTIF(D11:D26,4)</f>
        <v>0</v>
      </c>
      <c r="E31" s="74">
        <f t="shared" si="45"/>
        <v>0</v>
      </c>
      <c r="F31" s="74">
        <f t="shared" si="45"/>
        <v>0</v>
      </c>
      <c r="G31" s="74">
        <f t="shared" si="45"/>
        <v>0</v>
      </c>
      <c r="H31" s="75">
        <f>COUNTIF(H10:H25,4)</f>
        <v>0</v>
      </c>
      <c r="I31" s="75">
        <f t="shared" ref="I31:BT31" si="46">COUNTIF(I10:I25,4)</f>
        <v>0</v>
      </c>
      <c r="J31" s="75">
        <f t="shared" si="46"/>
        <v>0</v>
      </c>
      <c r="K31" s="75">
        <f t="shared" si="46"/>
        <v>0</v>
      </c>
      <c r="L31" s="75">
        <f t="shared" si="46"/>
        <v>0</v>
      </c>
      <c r="M31" s="75">
        <f t="shared" si="46"/>
        <v>0</v>
      </c>
      <c r="N31" s="75">
        <f t="shared" si="46"/>
        <v>0</v>
      </c>
      <c r="O31" s="75">
        <f t="shared" si="46"/>
        <v>0</v>
      </c>
      <c r="P31" s="75">
        <f t="shared" si="46"/>
        <v>0</v>
      </c>
      <c r="Q31" s="75">
        <f t="shared" si="46"/>
        <v>0</v>
      </c>
      <c r="R31" s="75">
        <f t="shared" si="46"/>
        <v>0</v>
      </c>
      <c r="S31" s="75">
        <f t="shared" si="46"/>
        <v>0</v>
      </c>
      <c r="T31" s="75">
        <f t="shared" si="46"/>
        <v>0</v>
      </c>
      <c r="U31" s="75">
        <f t="shared" si="46"/>
        <v>0</v>
      </c>
      <c r="V31" s="75">
        <f t="shared" si="46"/>
        <v>0</v>
      </c>
      <c r="W31" s="75">
        <f t="shared" si="46"/>
        <v>0</v>
      </c>
      <c r="X31" s="75">
        <f t="shared" si="46"/>
        <v>0</v>
      </c>
      <c r="Y31" s="75">
        <f t="shared" si="46"/>
        <v>0</v>
      </c>
      <c r="Z31" s="75">
        <f t="shared" si="46"/>
        <v>0</v>
      </c>
      <c r="AA31" s="75">
        <f t="shared" si="46"/>
        <v>0</v>
      </c>
      <c r="AB31" s="75">
        <f t="shared" si="46"/>
        <v>0</v>
      </c>
      <c r="AC31" s="75">
        <f t="shared" si="46"/>
        <v>0</v>
      </c>
      <c r="AD31" s="75">
        <f t="shared" si="46"/>
        <v>0</v>
      </c>
      <c r="AE31" s="75">
        <f t="shared" si="46"/>
        <v>0</v>
      </c>
      <c r="AF31" s="75">
        <f t="shared" si="46"/>
        <v>0</v>
      </c>
      <c r="AG31" s="75">
        <f t="shared" si="46"/>
        <v>0</v>
      </c>
      <c r="AH31" s="75">
        <f t="shared" si="46"/>
        <v>0</v>
      </c>
      <c r="AI31" s="75">
        <f t="shared" si="46"/>
        <v>0</v>
      </c>
      <c r="AJ31" s="75">
        <f t="shared" si="46"/>
        <v>0</v>
      </c>
      <c r="AK31" s="75">
        <f t="shared" si="46"/>
        <v>0</v>
      </c>
      <c r="AL31" s="75">
        <f t="shared" si="46"/>
        <v>0</v>
      </c>
      <c r="AM31" s="75">
        <f t="shared" si="46"/>
        <v>0</v>
      </c>
      <c r="AN31" s="75">
        <f t="shared" si="46"/>
        <v>0</v>
      </c>
      <c r="AO31" s="75">
        <f t="shared" si="46"/>
        <v>0</v>
      </c>
      <c r="AP31" s="75">
        <f t="shared" si="46"/>
        <v>0</v>
      </c>
      <c r="AQ31" s="75">
        <f t="shared" si="46"/>
        <v>0</v>
      </c>
      <c r="AR31" s="75">
        <f t="shared" si="46"/>
        <v>0</v>
      </c>
      <c r="AS31" s="75">
        <f t="shared" si="46"/>
        <v>0</v>
      </c>
      <c r="AT31" s="75">
        <f t="shared" si="46"/>
        <v>0</v>
      </c>
      <c r="AU31" s="75">
        <f t="shared" si="46"/>
        <v>0</v>
      </c>
      <c r="AV31" s="75">
        <f t="shared" si="46"/>
        <v>0</v>
      </c>
      <c r="AW31" s="75">
        <f t="shared" si="46"/>
        <v>0</v>
      </c>
      <c r="AX31" s="75">
        <f t="shared" si="46"/>
        <v>0</v>
      </c>
      <c r="AY31" s="75">
        <f t="shared" si="46"/>
        <v>0</v>
      </c>
      <c r="AZ31" s="75">
        <f t="shared" si="46"/>
        <v>0</v>
      </c>
      <c r="BA31" s="75">
        <f t="shared" si="46"/>
        <v>0</v>
      </c>
      <c r="BB31" s="75">
        <f t="shared" si="46"/>
        <v>0</v>
      </c>
      <c r="BC31" s="75">
        <f t="shared" si="46"/>
        <v>0</v>
      </c>
      <c r="BD31" s="75">
        <f t="shared" si="46"/>
        <v>0</v>
      </c>
      <c r="BE31" s="75">
        <f t="shared" si="46"/>
        <v>0</v>
      </c>
      <c r="BF31" s="75">
        <f t="shared" si="46"/>
        <v>0</v>
      </c>
      <c r="BG31" s="75">
        <f t="shared" si="46"/>
        <v>0</v>
      </c>
      <c r="BH31" s="75">
        <f t="shared" si="46"/>
        <v>0</v>
      </c>
      <c r="BI31" s="75">
        <f t="shared" si="46"/>
        <v>0</v>
      </c>
      <c r="BJ31" s="75">
        <f t="shared" si="46"/>
        <v>0</v>
      </c>
      <c r="BK31" s="75">
        <f t="shared" si="46"/>
        <v>0</v>
      </c>
      <c r="BL31" s="75">
        <f t="shared" si="46"/>
        <v>6</v>
      </c>
      <c r="BM31" s="75">
        <f t="shared" si="46"/>
        <v>0</v>
      </c>
      <c r="BN31" s="75">
        <f t="shared" si="46"/>
        <v>0</v>
      </c>
      <c r="BO31" s="75">
        <f t="shared" si="46"/>
        <v>6</v>
      </c>
      <c r="BP31" s="75">
        <f t="shared" si="46"/>
        <v>0</v>
      </c>
      <c r="BQ31" s="75">
        <f t="shared" si="46"/>
        <v>0</v>
      </c>
      <c r="BR31" s="75">
        <f t="shared" si="46"/>
        <v>0</v>
      </c>
      <c r="BS31" s="75">
        <f t="shared" si="46"/>
        <v>0</v>
      </c>
      <c r="BT31" s="75">
        <f t="shared" si="46"/>
        <v>0</v>
      </c>
      <c r="BU31" s="75">
        <f t="shared" ref="BU31:BY31" si="47">COUNTIF(BU10:BU25,4)</f>
        <v>0</v>
      </c>
      <c r="BV31" s="75">
        <f t="shared" si="47"/>
        <v>0</v>
      </c>
      <c r="BW31" s="75">
        <f t="shared" si="47"/>
        <v>0</v>
      </c>
      <c r="BX31" s="75">
        <f t="shared" si="47"/>
        <v>0</v>
      </c>
      <c r="BY31" s="75">
        <f t="shared" si="47"/>
        <v>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96">
        <f>AVERAGE(CT10:CT28)</f>
        <v>0</v>
      </c>
      <c r="CU31" s="96">
        <f>AVERAGE(CU10:CU28)</f>
        <v>5</v>
      </c>
      <c r="CV31" s="96">
        <f>AVERAGE(CV10:CV28)</f>
        <v>0</v>
      </c>
      <c r="CW31" s="96">
        <f>AVERAGE(CW10:CW28)</f>
        <v>0</v>
      </c>
      <c r="CX31" s="97">
        <f>AVERAGE(CX10:CX28)</f>
        <v>5</v>
      </c>
    </row>
    <row r="32" spans="1:102" ht="13.5" thickBot="1">
      <c r="A32" s="191" t="s">
        <v>7</v>
      </c>
      <c r="B32" s="192"/>
      <c r="C32" s="74">
        <f>COUNTIF(C10:C25,3)</f>
        <v>0</v>
      </c>
      <c r="D32" s="74">
        <f t="shared" ref="D32:G32" si="48">COUNTIF(D12:D27,3)</f>
        <v>0</v>
      </c>
      <c r="E32" s="74">
        <f t="shared" si="48"/>
        <v>0</v>
      </c>
      <c r="F32" s="74">
        <f t="shared" si="48"/>
        <v>0</v>
      </c>
      <c r="G32" s="74">
        <f t="shared" si="48"/>
        <v>0</v>
      </c>
      <c r="H32" s="75">
        <f>COUNTIF(H10:H25,3)</f>
        <v>0</v>
      </c>
      <c r="I32" s="75">
        <f t="shared" ref="I32:BT32" si="49">COUNTIF(I10:I25,3)</f>
        <v>0</v>
      </c>
      <c r="J32" s="75">
        <f t="shared" si="49"/>
        <v>0</v>
      </c>
      <c r="K32" s="75">
        <f t="shared" si="49"/>
        <v>0</v>
      </c>
      <c r="L32" s="75">
        <f t="shared" si="49"/>
        <v>0</v>
      </c>
      <c r="M32" s="75">
        <f t="shared" si="49"/>
        <v>0</v>
      </c>
      <c r="N32" s="75">
        <f t="shared" si="49"/>
        <v>0</v>
      </c>
      <c r="O32" s="75">
        <f t="shared" si="49"/>
        <v>0</v>
      </c>
      <c r="P32" s="75">
        <f t="shared" si="49"/>
        <v>0</v>
      </c>
      <c r="Q32" s="75">
        <f t="shared" si="49"/>
        <v>0</v>
      </c>
      <c r="R32" s="75">
        <f t="shared" si="49"/>
        <v>0</v>
      </c>
      <c r="S32" s="75">
        <f t="shared" si="49"/>
        <v>0</v>
      </c>
      <c r="T32" s="75">
        <f t="shared" si="49"/>
        <v>0</v>
      </c>
      <c r="U32" s="75">
        <f t="shared" si="49"/>
        <v>0</v>
      </c>
      <c r="V32" s="75">
        <f t="shared" si="49"/>
        <v>0</v>
      </c>
      <c r="W32" s="75">
        <f t="shared" si="49"/>
        <v>0</v>
      </c>
      <c r="X32" s="75">
        <f t="shared" si="49"/>
        <v>0</v>
      </c>
      <c r="Y32" s="75">
        <f t="shared" si="49"/>
        <v>0</v>
      </c>
      <c r="Z32" s="75">
        <f t="shared" si="49"/>
        <v>0</v>
      </c>
      <c r="AA32" s="75">
        <f t="shared" si="49"/>
        <v>0</v>
      </c>
      <c r="AB32" s="75">
        <f t="shared" si="49"/>
        <v>0</v>
      </c>
      <c r="AC32" s="75">
        <f t="shared" si="49"/>
        <v>0</v>
      </c>
      <c r="AD32" s="75">
        <f t="shared" si="49"/>
        <v>0</v>
      </c>
      <c r="AE32" s="75">
        <f t="shared" si="49"/>
        <v>0</v>
      </c>
      <c r="AF32" s="75">
        <f t="shared" si="49"/>
        <v>0</v>
      </c>
      <c r="AG32" s="75">
        <f t="shared" si="49"/>
        <v>0</v>
      </c>
      <c r="AH32" s="75">
        <f t="shared" si="49"/>
        <v>0</v>
      </c>
      <c r="AI32" s="75">
        <f t="shared" si="49"/>
        <v>0</v>
      </c>
      <c r="AJ32" s="75">
        <f t="shared" si="49"/>
        <v>0</v>
      </c>
      <c r="AK32" s="75">
        <f t="shared" si="49"/>
        <v>0</v>
      </c>
      <c r="AL32" s="75">
        <f t="shared" si="49"/>
        <v>0</v>
      </c>
      <c r="AM32" s="75">
        <f t="shared" si="49"/>
        <v>0</v>
      </c>
      <c r="AN32" s="75">
        <f t="shared" si="49"/>
        <v>0</v>
      </c>
      <c r="AO32" s="75">
        <f t="shared" si="49"/>
        <v>0</v>
      </c>
      <c r="AP32" s="75">
        <f t="shared" si="49"/>
        <v>0</v>
      </c>
      <c r="AQ32" s="75">
        <f t="shared" si="49"/>
        <v>0</v>
      </c>
      <c r="AR32" s="75">
        <f t="shared" si="49"/>
        <v>0</v>
      </c>
      <c r="AS32" s="75">
        <f t="shared" si="49"/>
        <v>0</v>
      </c>
      <c r="AT32" s="75">
        <f t="shared" si="49"/>
        <v>0</v>
      </c>
      <c r="AU32" s="75">
        <f t="shared" si="49"/>
        <v>0</v>
      </c>
      <c r="AV32" s="75">
        <f t="shared" si="49"/>
        <v>0</v>
      </c>
      <c r="AW32" s="75">
        <f t="shared" si="49"/>
        <v>0</v>
      </c>
      <c r="AX32" s="75">
        <f t="shared" si="49"/>
        <v>0</v>
      </c>
      <c r="AY32" s="75">
        <f t="shared" si="49"/>
        <v>0</v>
      </c>
      <c r="AZ32" s="75">
        <f t="shared" si="49"/>
        <v>0</v>
      </c>
      <c r="BA32" s="75">
        <f t="shared" si="49"/>
        <v>0</v>
      </c>
      <c r="BB32" s="75">
        <f t="shared" si="49"/>
        <v>0</v>
      </c>
      <c r="BC32" s="75">
        <f t="shared" si="49"/>
        <v>0</v>
      </c>
      <c r="BD32" s="75">
        <f t="shared" si="49"/>
        <v>0</v>
      </c>
      <c r="BE32" s="75">
        <f t="shared" si="49"/>
        <v>0</v>
      </c>
      <c r="BF32" s="75">
        <f t="shared" si="49"/>
        <v>0</v>
      </c>
      <c r="BG32" s="75">
        <f t="shared" si="49"/>
        <v>0</v>
      </c>
      <c r="BH32" s="75">
        <f t="shared" si="49"/>
        <v>0</v>
      </c>
      <c r="BI32" s="75">
        <f t="shared" si="49"/>
        <v>0</v>
      </c>
      <c r="BJ32" s="75">
        <f t="shared" si="49"/>
        <v>0</v>
      </c>
      <c r="BK32" s="75">
        <f t="shared" si="49"/>
        <v>0</v>
      </c>
      <c r="BL32" s="75">
        <f t="shared" si="49"/>
        <v>4</v>
      </c>
      <c r="BM32" s="75">
        <f t="shared" si="49"/>
        <v>0</v>
      </c>
      <c r="BN32" s="75">
        <f t="shared" si="49"/>
        <v>0</v>
      </c>
      <c r="BO32" s="75">
        <f t="shared" si="49"/>
        <v>4</v>
      </c>
      <c r="BP32" s="75">
        <f t="shared" si="49"/>
        <v>0</v>
      </c>
      <c r="BQ32" s="75">
        <f t="shared" si="49"/>
        <v>0</v>
      </c>
      <c r="BR32" s="75">
        <f t="shared" si="49"/>
        <v>0</v>
      </c>
      <c r="BS32" s="75">
        <f t="shared" si="49"/>
        <v>0</v>
      </c>
      <c r="BT32" s="75">
        <f t="shared" si="49"/>
        <v>0</v>
      </c>
      <c r="BU32" s="75">
        <f t="shared" ref="BU32:BY32" si="50">COUNTIF(BU10:BU25,3)</f>
        <v>0</v>
      </c>
      <c r="BV32" s="75">
        <f t="shared" si="50"/>
        <v>0</v>
      </c>
      <c r="BW32" s="75">
        <f t="shared" si="50"/>
        <v>0</v>
      </c>
      <c r="BX32" s="75">
        <f t="shared" si="50"/>
        <v>0</v>
      </c>
      <c r="BY32" s="75">
        <f t="shared" si="50"/>
        <v>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23"/>
      <c r="CU32" s="23"/>
      <c r="CV32" s="23"/>
      <c r="CW32" s="23"/>
      <c r="CX32" s="23"/>
    </row>
    <row r="33" spans="1:102" ht="13.5" thickBot="1">
      <c r="A33" s="179" t="s">
        <v>8</v>
      </c>
      <c r="B33" s="180"/>
      <c r="C33" s="74">
        <f>COUNTIF(C10:C28,2)</f>
        <v>0</v>
      </c>
      <c r="D33" s="74">
        <f t="shared" ref="D33:G33" si="51">COUNTIF(D13:D28,2)</f>
        <v>0</v>
      </c>
      <c r="E33" s="74">
        <f t="shared" si="51"/>
        <v>0</v>
      </c>
      <c r="F33" s="74">
        <f t="shared" si="51"/>
        <v>0</v>
      </c>
      <c r="G33" s="74">
        <f t="shared" si="51"/>
        <v>0</v>
      </c>
      <c r="H33" s="75">
        <f>COUNTIF(H10:H25,2)</f>
        <v>0</v>
      </c>
      <c r="I33" s="75">
        <f t="shared" ref="I33:BT33" si="52">COUNTIF(I10:I25,2)</f>
        <v>0</v>
      </c>
      <c r="J33" s="75">
        <f t="shared" si="52"/>
        <v>0</v>
      </c>
      <c r="K33" s="75">
        <f t="shared" si="52"/>
        <v>0</v>
      </c>
      <c r="L33" s="75">
        <f t="shared" si="52"/>
        <v>0</v>
      </c>
      <c r="M33" s="75">
        <f t="shared" si="52"/>
        <v>0</v>
      </c>
      <c r="N33" s="75">
        <f t="shared" si="52"/>
        <v>0</v>
      </c>
      <c r="O33" s="75">
        <f t="shared" si="52"/>
        <v>0</v>
      </c>
      <c r="P33" s="75">
        <f t="shared" si="52"/>
        <v>0</v>
      </c>
      <c r="Q33" s="75">
        <f t="shared" si="52"/>
        <v>0</v>
      </c>
      <c r="R33" s="75">
        <f t="shared" si="52"/>
        <v>0</v>
      </c>
      <c r="S33" s="75">
        <f t="shared" si="52"/>
        <v>0</v>
      </c>
      <c r="T33" s="75">
        <f t="shared" si="52"/>
        <v>0</v>
      </c>
      <c r="U33" s="75">
        <f t="shared" si="52"/>
        <v>0</v>
      </c>
      <c r="V33" s="75">
        <f t="shared" si="52"/>
        <v>0</v>
      </c>
      <c r="W33" s="75">
        <f t="shared" si="52"/>
        <v>0</v>
      </c>
      <c r="X33" s="75">
        <f t="shared" si="52"/>
        <v>0</v>
      </c>
      <c r="Y33" s="75">
        <f t="shared" si="52"/>
        <v>0</v>
      </c>
      <c r="Z33" s="75">
        <f t="shared" si="52"/>
        <v>0</v>
      </c>
      <c r="AA33" s="75">
        <f t="shared" si="52"/>
        <v>0</v>
      </c>
      <c r="AB33" s="75">
        <f t="shared" si="52"/>
        <v>0</v>
      </c>
      <c r="AC33" s="75">
        <f t="shared" si="52"/>
        <v>0</v>
      </c>
      <c r="AD33" s="75">
        <f t="shared" si="52"/>
        <v>0</v>
      </c>
      <c r="AE33" s="75">
        <f t="shared" si="52"/>
        <v>0</v>
      </c>
      <c r="AF33" s="75">
        <f t="shared" si="52"/>
        <v>0</v>
      </c>
      <c r="AG33" s="75">
        <f t="shared" si="52"/>
        <v>0</v>
      </c>
      <c r="AH33" s="75">
        <f t="shared" si="52"/>
        <v>0</v>
      </c>
      <c r="AI33" s="75">
        <f t="shared" si="52"/>
        <v>0</v>
      </c>
      <c r="AJ33" s="75">
        <f t="shared" si="52"/>
        <v>0</v>
      </c>
      <c r="AK33" s="75">
        <f t="shared" si="52"/>
        <v>0</v>
      </c>
      <c r="AL33" s="75">
        <f t="shared" si="52"/>
        <v>0</v>
      </c>
      <c r="AM33" s="75">
        <f t="shared" si="52"/>
        <v>0</v>
      </c>
      <c r="AN33" s="75">
        <f t="shared" si="52"/>
        <v>0</v>
      </c>
      <c r="AO33" s="75">
        <f t="shared" si="52"/>
        <v>0</v>
      </c>
      <c r="AP33" s="75">
        <f t="shared" si="52"/>
        <v>0</v>
      </c>
      <c r="AQ33" s="75">
        <f t="shared" si="52"/>
        <v>0</v>
      </c>
      <c r="AR33" s="75">
        <f t="shared" si="52"/>
        <v>0</v>
      </c>
      <c r="AS33" s="75">
        <f t="shared" si="52"/>
        <v>0</v>
      </c>
      <c r="AT33" s="75">
        <f t="shared" si="52"/>
        <v>0</v>
      </c>
      <c r="AU33" s="75">
        <f t="shared" si="52"/>
        <v>0</v>
      </c>
      <c r="AV33" s="75">
        <f t="shared" si="52"/>
        <v>0</v>
      </c>
      <c r="AW33" s="75">
        <f t="shared" si="52"/>
        <v>0</v>
      </c>
      <c r="AX33" s="75">
        <f t="shared" si="52"/>
        <v>0</v>
      </c>
      <c r="AY33" s="75">
        <f t="shared" si="52"/>
        <v>0</v>
      </c>
      <c r="AZ33" s="75">
        <f t="shared" si="52"/>
        <v>0</v>
      </c>
      <c r="BA33" s="75">
        <f t="shared" si="52"/>
        <v>0</v>
      </c>
      <c r="BB33" s="75">
        <f t="shared" si="52"/>
        <v>0</v>
      </c>
      <c r="BC33" s="75">
        <f t="shared" si="52"/>
        <v>0</v>
      </c>
      <c r="BD33" s="75">
        <f t="shared" si="52"/>
        <v>0</v>
      </c>
      <c r="BE33" s="75">
        <f t="shared" si="52"/>
        <v>0</v>
      </c>
      <c r="BF33" s="75">
        <f t="shared" si="52"/>
        <v>0</v>
      </c>
      <c r="BG33" s="75">
        <f t="shared" si="52"/>
        <v>0</v>
      </c>
      <c r="BH33" s="75">
        <f t="shared" si="52"/>
        <v>0</v>
      </c>
      <c r="BI33" s="75">
        <f t="shared" si="52"/>
        <v>0</v>
      </c>
      <c r="BJ33" s="75">
        <f t="shared" si="52"/>
        <v>0</v>
      </c>
      <c r="BK33" s="75">
        <f t="shared" si="52"/>
        <v>0</v>
      </c>
      <c r="BL33" s="75">
        <f t="shared" si="52"/>
        <v>0</v>
      </c>
      <c r="BM33" s="75">
        <f t="shared" si="52"/>
        <v>0</v>
      </c>
      <c r="BN33" s="75">
        <f t="shared" si="52"/>
        <v>0</v>
      </c>
      <c r="BO33" s="75">
        <f t="shared" si="52"/>
        <v>0</v>
      </c>
      <c r="BP33" s="75">
        <f t="shared" si="52"/>
        <v>0</v>
      </c>
      <c r="BQ33" s="75">
        <f t="shared" si="52"/>
        <v>0</v>
      </c>
      <c r="BR33" s="75">
        <f t="shared" si="52"/>
        <v>0</v>
      </c>
      <c r="BS33" s="75">
        <f t="shared" si="52"/>
        <v>0</v>
      </c>
      <c r="BT33" s="75">
        <f t="shared" si="52"/>
        <v>0</v>
      </c>
      <c r="BU33" s="75">
        <f t="shared" ref="BU33:BY33" si="53">COUNTIF(BU10:BU25,2)</f>
        <v>0</v>
      </c>
      <c r="BV33" s="75">
        <f t="shared" si="53"/>
        <v>0</v>
      </c>
      <c r="BW33" s="75">
        <f t="shared" si="53"/>
        <v>0</v>
      </c>
      <c r="BX33" s="75">
        <f t="shared" si="53"/>
        <v>0</v>
      </c>
      <c r="BY33" s="75">
        <f t="shared" si="53"/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23"/>
      <c r="CU33" s="23"/>
      <c r="CV33" s="23"/>
      <c r="CW33" s="23"/>
      <c r="CX33" s="23"/>
    </row>
    <row r="34" spans="1:102" ht="13.5" thickBot="1">
      <c r="A34" s="193" t="s">
        <v>9</v>
      </c>
      <c r="B34" s="194"/>
      <c r="C34" s="75">
        <f>ROUNDUP((C30*1+C31*0.64+C32*0.36+C33*0.14)/19*100,0)</f>
        <v>0</v>
      </c>
      <c r="D34" s="75">
        <f t="shared" ref="D34:V34" si="54">ROUNDUP((D30*1+D31*0.64+D32*0.36+D33*0.14)/16*100,0)</f>
        <v>0</v>
      </c>
      <c r="E34" s="75">
        <f t="shared" si="54"/>
        <v>0</v>
      </c>
      <c r="F34" s="75">
        <f t="shared" si="54"/>
        <v>0</v>
      </c>
      <c r="G34" s="75">
        <f t="shared" si="54"/>
        <v>0</v>
      </c>
      <c r="H34" s="75">
        <f t="shared" si="54"/>
        <v>0</v>
      </c>
      <c r="I34" s="75">
        <f t="shared" si="54"/>
        <v>0</v>
      </c>
      <c r="J34" s="75">
        <f t="shared" si="54"/>
        <v>0</v>
      </c>
      <c r="K34" s="75">
        <f t="shared" si="54"/>
        <v>0</v>
      </c>
      <c r="L34" s="75">
        <f t="shared" si="54"/>
        <v>0</v>
      </c>
      <c r="M34" s="75">
        <f t="shared" si="54"/>
        <v>0</v>
      </c>
      <c r="N34" s="75">
        <f t="shared" si="54"/>
        <v>0</v>
      </c>
      <c r="O34" s="75">
        <f t="shared" si="54"/>
        <v>0</v>
      </c>
      <c r="P34" s="75">
        <f t="shared" si="54"/>
        <v>0</v>
      </c>
      <c r="Q34" s="75">
        <f t="shared" si="54"/>
        <v>0</v>
      </c>
      <c r="R34" s="75">
        <f t="shared" si="54"/>
        <v>0</v>
      </c>
      <c r="S34" s="75">
        <f t="shared" si="54"/>
        <v>0</v>
      </c>
      <c r="T34" s="75">
        <f t="shared" si="54"/>
        <v>0</v>
      </c>
      <c r="U34" s="75">
        <f t="shared" si="54"/>
        <v>0</v>
      </c>
      <c r="V34" s="75">
        <f t="shared" si="54"/>
        <v>0</v>
      </c>
      <c r="W34" s="75">
        <f>ROUNDUP((W30*1+W31*0.64+W32*0.36+W33*0.14)/16*100,0)</f>
        <v>0</v>
      </c>
      <c r="X34" s="75">
        <f t="shared" ref="X34:BY34" si="55">ROUNDUP((X30*1+X31*0.64+X32*0.36+X33*0.14)/16*100,0)</f>
        <v>0</v>
      </c>
      <c r="Y34" s="75">
        <f t="shared" si="55"/>
        <v>0</v>
      </c>
      <c r="Z34" s="75">
        <f t="shared" si="55"/>
        <v>0</v>
      </c>
      <c r="AA34" s="75">
        <f t="shared" si="55"/>
        <v>0</v>
      </c>
      <c r="AB34" s="75">
        <f t="shared" si="55"/>
        <v>0</v>
      </c>
      <c r="AC34" s="75">
        <f t="shared" si="55"/>
        <v>0</v>
      </c>
      <c r="AD34" s="75">
        <f t="shared" si="55"/>
        <v>0</v>
      </c>
      <c r="AE34" s="75">
        <f t="shared" si="55"/>
        <v>0</v>
      </c>
      <c r="AF34" s="75">
        <f t="shared" si="55"/>
        <v>0</v>
      </c>
      <c r="AG34" s="75">
        <f t="shared" si="55"/>
        <v>0</v>
      </c>
      <c r="AH34" s="75">
        <f t="shared" si="55"/>
        <v>0</v>
      </c>
      <c r="AI34" s="75">
        <f t="shared" si="55"/>
        <v>0</v>
      </c>
      <c r="AJ34" s="75">
        <f t="shared" si="55"/>
        <v>0</v>
      </c>
      <c r="AK34" s="75">
        <f t="shared" si="55"/>
        <v>0</v>
      </c>
      <c r="AL34" s="75">
        <f t="shared" si="55"/>
        <v>0</v>
      </c>
      <c r="AM34" s="75">
        <f t="shared" si="55"/>
        <v>0</v>
      </c>
      <c r="AN34" s="75">
        <f t="shared" si="55"/>
        <v>0</v>
      </c>
      <c r="AO34" s="75">
        <f t="shared" si="55"/>
        <v>0</v>
      </c>
      <c r="AP34" s="75">
        <f t="shared" si="55"/>
        <v>0</v>
      </c>
      <c r="AQ34" s="75">
        <f t="shared" si="55"/>
        <v>0</v>
      </c>
      <c r="AR34" s="75">
        <f t="shared" si="55"/>
        <v>0</v>
      </c>
      <c r="AS34" s="75">
        <f t="shared" si="55"/>
        <v>0</v>
      </c>
      <c r="AT34" s="75">
        <f t="shared" si="55"/>
        <v>0</v>
      </c>
      <c r="AU34" s="75">
        <f t="shared" si="55"/>
        <v>0</v>
      </c>
      <c r="AV34" s="75">
        <f t="shared" si="55"/>
        <v>0</v>
      </c>
      <c r="AW34" s="75">
        <f t="shared" si="55"/>
        <v>0</v>
      </c>
      <c r="AX34" s="75">
        <f t="shared" si="55"/>
        <v>0</v>
      </c>
      <c r="AY34" s="75">
        <f t="shared" si="55"/>
        <v>0</v>
      </c>
      <c r="AZ34" s="75">
        <f t="shared" si="55"/>
        <v>0</v>
      </c>
      <c r="BA34" s="75">
        <f t="shared" si="55"/>
        <v>0</v>
      </c>
      <c r="BB34" s="75">
        <f t="shared" si="55"/>
        <v>0</v>
      </c>
      <c r="BC34" s="75">
        <f t="shared" si="55"/>
        <v>0</v>
      </c>
      <c r="BD34" s="75">
        <f t="shared" si="55"/>
        <v>0</v>
      </c>
      <c r="BE34" s="75">
        <f t="shared" si="55"/>
        <v>0</v>
      </c>
      <c r="BF34" s="75">
        <f t="shared" si="55"/>
        <v>0</v>
      </c>
      <c r="BG34" s="75">
        <f t="shared" si="55"/>
        <v>0</v>
      </c>
      <c r="BH34" s="75">
        <f t="shared" si="55"/>
        <v>0</v>
      </c>
      <c r="BI34" s="75">
        <f t="shared" si="55"/>
        <v>0</v>
      </c>
      <c r="BJ34" s="75">
        <f t="shared" si="55"/>
        <v>0</v>
      </c>
      <c r="BK34" s="75">
        <f t="shared" si="55"/>
        <v>0</v>
      </c>
      <c r="BL34" s="75">
        <f t="shared" si="55"/>
        <v>71</v>
      </c>
      <c r="BM34" s="75">
        <f t="shared" si="55"/>
        <v>0</v>
      </c>
      <c r="BN34" s="75">
        <f t="shared" si="55"/>
        <v>0</v>
      </c>
      <c r="BO34" s="75">
        <f t="shared" si="55"/>
        <v>71</v>
      </c>
      <c r="BP34" s="75">
        <f t="shared" si="55"/>
        <v>0</v>
      </c>
      <c r="BQ34" s="75">
        <f t="shared" si="55"/>
        <v>0</v>
      </c>
      <c r="BR34" s="75">
        <f t="shared" si="55"/>
        <v>0</v>
      </c>
      <c r="BS34" s="75">
        <f t="shared" si="55"/>
        <v>0</v>
      </c>
      <c r="BT34" s="75">
        <f t="shared" si="55"/>
        <v>0</v>
      </c>
      <c r="BU34" s="75">
        <f t="shared" si="55"/>
        <v>0</v>
      </c>
      <c r="BV34" s="75">
        <f t="shared" si="55"/>
        <v>0</v>
      </c>
      <c r="BW34" s="75">
        <f t="shared" si="55"/>
        <v>0</v>
      </c>
      <c r="BX34" s="75">
        <f t="shared" si="55"/>
        <v>0</v>
      </c>
      <c r="BY34" s="75">
        <f t="shared" si="55"/>
        <v>0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23"/>
      <c r="CU34" s="23"/>
      <c r="CV34" s="23"/>
      <c r="CW34" s="23"/>
      <c r="CX34" s="23"/>
    </row>
    <row r="35" spans="1:102" ht="13.5" thickBot="1">
      <c r="A35" s="64"/>
      <c r="B35" s="6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23"/>
      <c r="CU35" s="23"/>
      <c r="CV35" s="23"/>
      <c r="CW35" s="23"/>
      <c r="CX35" s="23"/>
    </row>
    <row r="36" spans="1:102" ht="13.5" thickBot="1">
      <c r="A36" s="193" t="s">
        <v>65</v>
      </c>
      <c r="B36" s="194"/>
      <c r="C36" s="76" t="e">
        <f>(C30+C31)/$D$6*100</f>
        <v>#DIV/0!</v>
      </c>
      <c r="D36" s="76" t="e">
        <f>(D30+D31)/$F$6*100</f>
        <v>#DIV/0!</v>
      </c>
      <c r="E36" s="76" t="e">
        <f>(E30+E31)/$H$6*100</f>
        <v>#DIV/0!</v>
      </c>
      <c r="F36" s="76" t="e">
        <f>(F30+F31)/$J$6*100</f>
        <v>#DIV/0!</v>
      </c>
      <c r="G36" s="76" t="e">
        <f>(G30+G31)/$J$6*100</f>
        <v>#DIV/0!</v>
      </c>
      <c r="H36" s="76" t="e">
        <f t="shared" ref="H36" si="56">(H30+H31)/$D$6*100</f>
        <v>#DIV/0!</v>
      </c>
      <c r="I36" s="76" t="e">
        <f t="shared" ref="I36" si="57">(I30+I31)/$F$6*100</f>
        <v>#DIV/0!</v>
      </c>
      <c r="J36" s="76" t="e">
        <f t="shared" ref="J36" si="58">(J30+J31)/$H$6*100</f>
        <v>#DIV/0!</v>
      </c>
      <c r="K36" s="76" t="e">
        <f t="shared" ref="K36:L36" si="59">(K30+K31)/$J$6*100</f>
        <v>#DIV/0!</v>
      </c>
      <c r="L36" s="76" t="e">
        <f t="shared" si="59"/>
        <v>#DIV/0!</v>
      </c>
      <c r="M36" s="76" t="e">
        <f t="shared" ref="M36" si="60">(M30+M31)/$D$6*100</f>
        <v>#DIV/0!</v>
      </c>
      <c r="N36" s="76" t="e">
        <f t="shared" ref="N36" si="61">(N30+N31)/$F$6*100</f>
        <v>#DIV/0!</v>
      </c>
      <c r="O36" s="76" t="e">
        <f t="shared" ref="O36" si="62">(O30+O31)/$H$6*100</f>
        <v>#DIV/0!</v>
      </c>
      <c r="P36" s="76" t="e">
        <f t="shared" ref="P36:Q36" si="63">(P30+P31)/$J$6*100</f>
        <v>#DIV/0!</v>
      </c>
      <c r="Q36" s="76" t="e">
        <f t="shared" si="63"/>
        <v>#DIV/0!</v>
      </c>
      <c r="R36" s="76" t="e">
        <f t="shared" ref="R36" si="64">(R30+R31)/$D$6*100</f>
        <v>#DIV/0!</v>
      </c>
      <c r="S36" s="76" t="e">
        <f t="shared" ref="S36" si="65">(S30+S31)/$F$6*100</f>
        <v>#DIV/0!</v>
      </c>
      <c r="T36" s="76" t="e">
        <f t="shared" ref="T36" si="66">(T30+T31)/$H$6*100</f>
        <v>#DIV/0!</v>
      </c>
      <c r="U36" s="76" t="e">
        <f t="shared" ref="U36:V36" si="67">(U30+U31)/$J$6*100</f>
        <v>#DIV/0!</v>
      </c>
      <c r="V36" s="76" t="e">
        <f t="shared" si="67"/>
        <v>#DIV/0!</v>
      </c>
      <c r="W36" s="76" t="e">
        <f t="shared" ref="W36" si="68">(W30+W31)/$D$6*100</f>
        <v>#DIV/0!</v>
      </c>
      <c r="X36" s="76" t="e">
        <f t="shared" ref="X36" si="69">(X30+X31)/$F$6*100</f>
        <v>#DIV/0!</v>
      </c>
      <c r="Y36" s="76" t="e">
        <f t="shared" ref="Y36" si="70">(Y30+Y31)/$H$6*100</f>
        <v>#DIV/0!</v>
      </c>
      <c r="Z36" s="76" t="e">
        <f t="shared" ref="Z36:AA36" si="71">(Z30+Z31)/$J$6*100</f>
        <v>#DIV/0!</v>
      </c>
      <c r="AA36" s="76" t="e">
        <f t="shared" si="71"/>
        <v>#DIV/0!</v>
      </c>
      <c r="AB36" s="76" t="e">
        <f t="shared" ref="AB36" si="72">(AB30+AB31)/$D$6*100</f>
        <v>#DIV/0!</v>
      </c>
      <c r="AC36" s="76" t="e">
        <f t="shared" ref="AC36" si="73">(AC30+AC31)/$F$6*100</f>
        <v>#DIV/0!</v>
      </c>
      <c r="AD36" s="76" t="e">
        <f t="shared" ref="AD36" si="74">(AD30+AD31)/$H$6*100</f>
        <v>#DIV/0!</v>
      </c>
      <c r="AE36" s="76" t="e">
        <f t="shared" ref="AE36:AF36" si="75">(AE30+AE31)/$J$6*100</f>
        <v>#DIV/0!</v>
      </c>
      <c r="AF36" s="76" t="e">
        <f t="shared" si="75"/>
        <v>#DIV/0!</v>
      </c>
      <c r="AG36" s="76" t="e">
        <f t="shared" ref="AG36" si="76">(AG30+AG31)/$D$6*100</f>
        <v>#DIV/0!</v>
      </c>
      <c r="AH36" s="76" t="e">
        <f t="shared" ref="AH36" si="77">(AH30+AH31)/$F$6*100</f>
        <v>#DIV/0!</v>
      </c>
      <c r="AI36" s="76" t="e">
        <f t="shared" ref="AI36" si="78">(AI30+AI31)/$H$6*100</f>
        <v>#DIV/0!</v>
      </c>
      <c r="AJ36" s="76" t="e">
        <f t="shared" ref="AJ36:AK36" si="79">(AJ30+AJ31)/$J$6*100</f>
        <v>#DIV/0!</v>
      </c>
      <c r="AK36" s="76" t="e">
        <f t="shared" si="79"/>
        <v>#DIV/0!</v>
      </c>
      <c r="AL36" s="76" t="e">
        <f t="shared" ref="AL36" si="80">(AL30+AL31)/$D$6*100</f>
        <v>#DIV/0!</v>
      </c>
      <c r="AM36" s="76" t="e">
        <f t="shared" ref="AM36" si="81">(AM30+AM31)/$F$6*100</f>
        <v>#DIV/0!</v>
      </c>
      <c r="AN36" s="76" t="e">
        <f t="shared" ref="AN36" si="82">(AN30+AN31)/$H$6*100</f>
        <v>#DIV/0!</v>
      </c>
      <c r="AO36" s="76" t="e">
        <f t="shared" ref="AO36:AP36" si="83">(AO30+AO31)/$J$6*100</f>
        <v>#DIV/0!</v>
      </c>
      <c r="AP36" s="76" t="e">
        <f t="shared" si="83"/>
        <v>#DIV/0!</v>
      </c>
      <c r="AQ36" s="76" t="e">
        <f t="shared" ref="AQ36" si="84">(AQ30+AQ31)/$D$6*100</f>
        <v>#DIV/0!</v>
      </c>
      <c r="AR36" s="76" t="e">
        <f t="shared" ref="AR36" si="85">(AR30+AR31)/$F$6*100</f>
        <v>#DIV/0!</v>
      </c>
      <c r="AS36" s="76" t="e">
        <f t="shared" ref="AS36" si="86">(AS30+AS31)/$H$6*100</f>
        <v>#DIV/0!</v>
      </c>
      <c r="AT36" s="76" t="e">
        <f t="shared" ref="AT36:AU36" si="87">(AT30+AT31)/$J$6*100</f>
        <v>#DIV/0!</v>
      </c>
      <c r="AU36" s="76" t="e">
        <f t="shared" si="87"/>
        <v>#DIV/0!</v>
      </c>
      <c r="AV36" s="76" t="e">
        <f t="shared" ref="AV36" si="88">(AV30+AV31)/$D$6*100</f>
        <v>#DIV/0!</v>
      </c>
      <c r="AW36" s="76" t="e">
        <f t="shared" ref="AW36" si="89">(AW30+AW31)/$F$6*100</f>
        <v>#DIV/0!</v>
      </c>
      <c r="AX36" s="76" t="e">
        <f t="shared" ref="AX36" si="90">(AX30+AX31)/$H$6*100</f>
        <v>#DIV/0!</v>
      </c>
      <c r="AY36" s="76" t="e">
        <f t="shared" ref="AY36:AZ36" si="91">(AY30+AY31)/$J$6*100</f>
        <v>#DIV/0!</v>
      </c>
      <c r="AZ36" s="76" t="e">
        <f t="shared" si="91"/>
        <v>#DIV/0!</v>
      </c>
      <c r="BA36" s="76" t="e">
        <f t="shared" ref="BA36" si="92">(BA30+BA31)/$D$6*100</f>
        <v>#DIV/0!</v>
      </c>
      <c r="BB36" s="76" t="e">
        <f t="shared" ref="BB36" si="93">(BB30+BB31)/$F$6*100</f>
        <v>#DIV/0!</v>
      </c>
      <c r="BC36" s="76" t="e">
        <f t="shared" ref="BC36" si="94">(BC30+BC31)/$H$6*100</f>
        <v>#DIV/0!</v>
      </c>
      <c r="BD36" s="76" t="e">
        <f t="shared" ref="BD36:BE36" si="95">(BD30+BD31)/$J$6*100</f>
        <v>#DIV/0!</v>
      </c>
      <c r="BE36" s="76" t="e">
        <f t="shared" si="95"/>
        <v>#DIV/0!</v>
      </c>
      <c r="BF36" s="76" t="e">
        <f t="shared" ref="BF36" si="96">(BF30+BF31)/$D$6*100</f>
        <v>#DIV/0!</v>
      </c>
      <c r="BG36" s="76" t="e">
        <f t="shared" ref="BG36" si="97">(BG30+BG31)/$F$6*100</f>
        <v>#DIV/0!</v>
      </c>
      <c r="BH36" s="76" t="e">
        <f t="shared" ref="BH36" si="98">(BH30+BH31)/$H$6*100</f>
        <v>#DIV/0!</v>
      </c>
      <c r="BI36" s="76" t="e">
        <f t="shared" ref="BI36:BJ36" si="99">(BI30+BI31)/$J$6*100</f>
        <v>#DIV/0!</v>
      </c>
      <c r="BJ36" s="76" t="e">
        <f t="shared" si="99"/>
        <v>#DIV/0!</v>
      </c>
      <c r="BK36" s="76" t="e">
        <f t="shared" ref="BK36" si="100">(BK30+BK31)/$D$6*100</f>
        <v>#DIV/0!</v>
      </c>
      <c r="BL36" s="76" t="e">
        <f t="shared" ref="BL36" si="101">(BL30+BL31)/$F$6*100</f>
        <v>#DIV/0!</v>
      </c>
      <c r="BM36" s="76" t="e">
        <f t="shared" ref="BM36" si="102">(BM30+BM31)/$H$6*100</f>
        <v>#DIV/0!</v>
      </c>
      <c r="BN36" s="76" t="e">
        <f t="shared" ref="BN36:BO36" si="103">(BN30+BN31)/$J$6*100</f>
        <v>#DIV/0!</v>
      </c>
      <c r="BO36" s="76" t="e">
        <f t="shared" si="103"/>
        <v>#DIV/0!</v>
      </c>
      <c r="BP36" s="76" t="e">
        <f t="shared" ref="BP36" si="104">(BP30+BP31)/$D$6*100</f>
        <v>#DIV/0!</v>
      </c>
      <c r="BQ36" s="76" t="e">
        <f t="shared" ref="BQ36" si="105">(BQ30+BQ31)/$F$6*100</f>
        <v>#DIV/0!</v>
      </c>
      <c r="BR36" s="76" t="e">
        <f t="shared" ref="BR36" si="106">(BR30+BR31)/$H$6*100</f>
        <v>#DIV/0!</v>
      </c>
      <c r="BS36" s="76" t="e">
        <f t="shared" ref="BS36:BT36" si="107">(BS30+BS31)/$J$6*100</f>
        <v>#DIV/0!</v>
      </c>
      <c r="BT36" s="76" t="e">
        <f t="shared" si="107"/>
        <v>#DIV/0!</v>
      </c>
      <c r="BU36" s="76" t="e">
        <f t="shared" ref="BU36" si="108">(BU30+BU31)/$D$6*100</f>
        <v>#DIV/0!</v>
      </c>
      <c r="BV36" s="76" t="e">
        <f t="shared" ref="BV36" si="109">(BV30+BV31)/$F$6*100</f>
        <v>#DIV/0!</v>
      </c>
      <c r="BW36" s="76" t="e">
        <f t="shared" ref="BW36" si="110">(BW30+BW31)/$H$6*100</f>
        <v>#DIV/0!</v>
      </c>
      <c r="BX36" s="76" t="e">
        <f t="shared" ref="BX36:BY36" si="111">(BX30+BX31)/$J$6*100</f>
        <v>#DIV/0!</v>
      </c>
      <c r="BY36" s="76" t="e">
        <f t="shared" si="111"/>
        <v>#DIV/0!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23"/>
      <c r="CU36" s="23"/>
      <c r="CV36" s="23"/>
      <c r="CW36" s="23"/>
      <c r="CX36" s="23"/>
    </row>
    <row r="37" spans="1:10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23"/>
      <c r="CS38" s="23"/>
      <c r="CT38" s="23"/>
      <c r="CU38" s="23"/>
      <c r="CV38" s="23"/>
      <c r="CW38" s="3"/>
      <c r="CX38" s="3"/>
    </row>
    <row r="39" spans="1:102" ht="13.5" thickBot="1">
      <c r="A39" s="6"/>
      <c r="B39" s="43" t="s">
        <v>12</v>
      </c>
      <c r="C39" s="72" t="e">
        <f>(C34+H34+M34+R34+W34+AB34+AG34+AL34+AQ34+AV34+BA34+BF34+BK34+BP34+BU34)/S3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SUM(C30+H30+M30+R30+W30+AB30+AG30+AL30+AQ30+AV30+BA30+BF30+BK30+BP30+BU30)</f>
        <v>0</v>
      </c>
      <c r="S39" s="204"/>
      <c r="T39" s="204">
        <f>SUM(D30+I30+N30+S30+X30+AC30+AH30+AM30+AR30+AW30+BB30+BG30+BL30+BQ30+BV30)</f>
        <v>6</v>
      </c>
      <c r="U39" s="204"/>
      <c r="V39" s="204">
        <f>SUM(E30+J30+O30+T30+Y30+AD30+AI30+AN30+AS30+AX30+BC30+BH30+BM30+BR30+BW30)</f>
        <v>0</v>
      </c>
      <c r="W39" s="204"/>
      <c r="X39" s="204">
        <f>SUM(F30+K30+P30+U30+Z30+AE30+AJ30+AO30+AT30+AY30+BD30+BI30+BN30+BS30+BX30)</f>
        <v>0</v>
      </c>
      <c r="Y39" s="204"/>
      <c r="Z39" s="200">
        <f>SUM(G30+L30+Q30+V30+AA30+AF30+AK30+AP30+AU30+AZ30+BE30+BJ30+BO30+BT30+BY30)</f>
        <v>6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23"/>
      <c r="CS39" s="23"/>
      <c r="CT39" s="23"/>
      <c r="CU39" s="23"/>
      <c r="CV39" s="23"/>
      <c r="CW39" s="3"/>
      <c r="CX39" s="3"/>
    </row>
    <row r="40" spans="1:102" ht="13.5" thickBot="1">
      <c r="A40" s="6"/>
      <c r="B40" s="43" t="s">
        <v>13</v>
      </c>
      <c r="C40" s="72" t="e">
        <f>(D34+I34+N34+S34+X34+AC34+AH34+AM34+AR34+AW34+BB34+BG34+BL34+BQ34+BV34)/U3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 t="shared" ref="R40:R41" si="112">SUM(C31+H31+M31+R31+W31+AB31+AG31+AL31+AQ31+AV31+BA31+BF31+BK31+BP31+BU31)</f>
        <v>0</v>
      </c>
      <c r="S40" s="204"/>
      <c r="T40" s="204">
        <f t="shared" ref="T40:T42" si="113">SUM(D31+I31+N31+S31+X31+AC31+AH31+AM31+AR31+AW31+BB31+BG31+BL31+BQ31+BV31)</f>
        <v>6</v>
      </c>
      <c r="U40" s="204"/>
      <c r="V40" s="204">
        <f t="shared" ref="V40:V42" si="114">SUM(E31+J31+O31+T31+Y31+AD31+AI31+AN31+AS31+AX31+BC31+BH31+BM31+BR31+BW31)</f>
        <v>0</v>
      </c>
      <c r="W40" s="204"/>
      <c r="X40" s="204">
        <f t="shared" ref="X40:X42" si="115">SUM(F31+K31+P31+U31+Z31+AE31+AJ31+AO31+AT31+AY31+BD31+BI31+BN31+BS31+BX31)</f>
        <v>0</v>
      </c>
      <c r="Y40" s="204"/>
      <c r="Z40" s="200">
        <f t="shared" ref="Z40:Z42" si="116">SUM(G31+L31+Q31+V31+AA31+AF31+AK31+AP31+AU31+AZ31+BE31+BJ31+BO31+BT31+BY31)</f>
        <v>6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23"/>
      <c r="CS40" s="23"/>
      <c r="CT40" s="23"/>
      <c r="CU40" s="23"/>
      <c r="CV40" s="23"/>
      <c r="CW40" s="3"/>
      <c r="CX40" s="3"/>
    </row>
    <row r="41" spans="1:102" ht="13.5" thickBot="1">
      <c r="A41" s="6"/>
      <c r="B41" s="43" t="s">
        <v>14</v>
      </c>
      <c r="C41" s="72" t="e">
        <f>(E34+J34+O34+T34+Y34+AD34+AI34+AN34+AS34+AX34+BC34+BH34+BM34+BR34+BW34)/W3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 t="shared" si="112"/>
        <v>0</v>
      </c>
      <c r="S41" s="204"/>
      <c r="T41" s="204">
        <f t="shared" si="113"/>
        <v>4</v>
      </c>
      <c r="U41" s="204"/>
      <c r="V41" s="204">
        <f t="shared" si="114"/>
        <v>0</v>
      </c>
      <c r="W41" s="204"/>
      <c r="X41" s="204">
        <f t="shared" si="115"/>
        <v>0</v>
      </c>
      <c r="Y41" s="204"/>
      <c r="Z41" s="200">
        <f t="shared" si="116"/>
        <v>4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23"/>
      <c r="CS41" s="23"/>
      <c r="CT41" s="23"/>
      <c r="CU41" s="23"/>
      <c r="CV41" s="23"/>
      <c r="CW41" s="3"/>
      <c r="CX41" s="3"/>
    </row>
    <row r="42" spans="1:102" ht="13.5" thickBot="1">
      <c r="A42" s="6"/>
      <c r="B42" s="43" t="s">
        <v>15</v>
      </c>
      <c r="C42" s="72" t="e">
        <f>(F34+K34+P34+U34+Z34+AE34+AJ34+AO34+AT34+AY34+BD34+BI34+BN34+BS34+BX34)/Y3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SUM(C33+H33+M33+R33+W33+AB33+AG33+AL33+AQ33+AV33+BA33+BF33+BK33+BP33+BU33)</f>
        <v>0</v>
      </c>
      <c r="S42" s="204"/>
      <c r="T42" s="204">
        <f t="shared" si="113"/>
        <v>0</v>
      </c>
      <c r="U42" s="204"/>
      <c r="V42" s="204">
        <f t="shared" si="114"/>
        <v>0</v>
      </c>
      <c r="W42" s="204"/>
      <c r="X42" s="204">
        <f t="shared" si="115"/>
        <v>0</v>
      </c>
      <c r="Y42" s="204"/>
      <c r="Z42" s="200">
        <f t="shared" si="116"/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23"/>
      <c r="CS42" s="23"/>
      <c r="CT42" s="23"/>
      <c r="CU42" s="23"/>
      <c r="CV42" s="23"/>
      <c r="CW42" s="3"/>
      <c r="CX42" s="3"/>
    </row>
    <row r="43" spans="1:102" ht="13.5" thickBot="1">
      <c r="A43" s="6"/>
      <c r="B43" s="45" t="s">
        <v>48</v>
      </c>
      <c r="C43" s="72" t="e">
        <f>(G34+L34+Q34+V34+AA34+AF34+AK34+AP34+AU34+AZ34+BE34+BJ34+BO34+BT34+BY34)/Y3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  <c r="CW43" s="3"/>
      <c r="CX43" s="3"/>
    </row>
    <row r="44" spans="1:102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</row>
    <row r="48" spans="1:102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>
      <c r="A52" s="207" t="s">
        <v>59</v>
      </c>
      <c r="B52" s="207"/>
      <c r="C52" s="208" t="s">
        <v>74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</sheetData>
  <mergeCells count="97">
    <mergeCell ref="A45:B45"/>
    <mergeCell ref="A52:B52"/>
    <mergeCell ref="C52:J52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Z40:AA40"/>
    <mergeCell ref="V38:W38"/>
    <mergeCell ref="X38:Y38"/>
    <mergeCell ref="Z38:AA38"/>
    <mergeCell ref="P39:Q39"/>
    <mergeCell ref="R39:S39"/>
    <mergeCell ref="T39:U39"/>
    <mergeCell ref="V39:W39"/>
    <mergeCell ref="X39:Y39"/>
    <mergeCell ref="Z39:AA39"/>
    <mergeCell ref="T38:U38"/>
    <mergeCell ref="P40:Q40"/>
    <mergeCell ref="R40:S40"/>
    <mergeCell ref="T40:U40"/>
    <mergeCell ref="V40:W40"/>
    <mergeCell ref="X40:Y40"/>
    <mergeCell ref="A34:B34"/>
    <mergeCell ref="A36:B36"/>
    <mergeCell ref="A38:C38"/>
    <mergeCell ref="E38:Q38"/>
    <mergeCell ref="R38:S38"/>
    <mergeCell ref="CT8:CX8"/>
    <mergeCell ref="A30:B30"/>
    <mergeCell ref="CT30:CX30"/>
    <mergeCell ref="A31:B31"/>
    <mergeCell ref="A32:B32"/>
    <mergeCell ref="CJ8:CN8"/>
    <mergeCell ref="CO8:CS8"/>
    <mergeCell ref="A33:B33"/>
    <mergeCell ref="BP8:BT8"/>
    <mergeCell ref="BU8:BY8"/>
    <mergeCell ref="BZ8:CD8"/>
    <mergeCell ref="CE8:CI8"/>
    <mergeCell ref="AL8:AP8"/>
    <mergeCell ref="AQ8:AU8"/>
    <mergeCell ref="AV8:AZ8"/>
    <mergeCell ref="BA8:BE8"/>
    <mergeCell ref="BF8:BJ8"/>
    <mergeCell ref="BK8:BO8"/>
    <mergeCell ref="A1:AV1"/>
    <mergeCell ref="A8:A9"/>
    <mergeCell ref="B8:B9"/>
    <mergeCell ref="C8:G8"/>
    <mergeCell ref="H8:L8"/>
    <mergeCell ref="M8:Q8"/>
    <mergeCell ref="R8:V8"/>
    <mergeCell ref="W8:AA8"/>
    <mergeCell ref="AB8:AF8"/>
    <mergeCell ref="AG8:AK8"/>
    <mergeCell ref="D2:E2"/>
    <mergeCell ref="F2:G2"/>
    <mergeCell ref="H2:I2"/>
    <mergeCell ref="J2:K2"/>
    <mergeCell ref="S2:T2"/>
    <mergeCell ref="U2:V2"/>
    <mergeCell ref="W2:X2"/>
    <mergeCell ref="Y2:Z2"/>
    <mergeCell ref="A3:C3"/>
    <mergeCell ref="D3:E3"/>
    <mergeCell ref="F3:G3"/>
    <mergeCell ref="H3:I3"/>
    <mergeCell ref="J3:K3"/>
    <mergeCell ref="M3:R3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</mergeCells>
  <conditionalFormatting sqref="AI10:AJ29 AN10:AN12 G10:Z29 AB10:AG29">
    <cfRule type="cellIs" dxfId="20" priority="12" stopIfTrue="1" operator="equal">
      <formula>2</formula>
    </cfRule>
  </conditionalFormatting>
  <conditionalFormatting sqref="AA10:AA29">
    <cfRule type="cellIs" dxfId="19" priority="11" stopIfTrue="1" operator="equal">
      <formula>2</formula>
    </cfRule>
  </conditionalFormatting>
  <conditionalFormatting sqref="C10:BY25 G26:G28 L26:L28 Q26:Q28 V26:V28 AA26:AA28 AF26:AF28 AK26:AK28 AP26:AP28 AU26:AU28 AZ26:AZ28 BE26:BE28 BJ26:BJ28 BO26:BO28 BT26:BT28 BY26:BY28">
    <cfRule type="containsText" dxfId="18" priority="10" operator="containsText" text="2">
      <formula>NOT(ISERROR(SEARCH("2",C10)))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60"/>
  <sheetViews>
    <sheetView tabSelected="1" zoomScaleNormal="100" workbookViewId="0">
      <selection activeCell="Q5" sqref="Q5"/>
    </sheetView>
  </sheetViews>
  <sheetFormatPr defaultRowHeight="11.25"/>
  <cols>
    <col min="1" max="1" width="3.42578125" style="3" customWidth="1"/>
    <col min="2" max="2" width="23.28515625" style="3" customWidth="1"/>
    <col min="3" max="3" width="4.85546875" style="3" customWidth="1"/>
    <col min="4" max="4" width="3.42578125" style="3" customWidth="1"/>
    <col min="5" max="5" width="3.140625" style="3" customWidth="1"/>
    <col min="6" max="6" width="3.7109375" style="3" customWidth="1"/>
    <col min="7" max="7" width="4.42578125" style="3" customWidth="1"/>
    <col min="8" max="8" width="3.140625" style="3" customWidth="1"/>
    <col min="9" max="10" width="3.28515625" style="3" customWidth="1"/>
    <col min="11" max="12" width="3.42578125" style="3" customWidth="1"/>
    <col min="13" max="14" width="3.140625" style="3" customWidth="1"/>
    <col min="15" max="15" width="3.5703125" style="3" customWidth="1"/>
    <col min="16" max="16" width="3.28515625" style="3" customWidth="1"/>
    <col min="17" max="18" width="3.42578125" style="3" customWidth="1"/>
    <col min="19" max="19" width="3.7109375" style="3" customWidth="1"/>
    <col min="20" max="20" width="4.140625" style="3" customWidth="1"/>
    <col min="21" max="23" width="3.42578125" style="3" customWidth="1"/>
    <col min="24" max="24" width="3.7109375" style="3" customWidth="1"/>
    <col min="25" max="25" width="3.28515625" style="3" customWidth="1"/>
    <col min="26" max="27" width="3.5703125" style="3" customWidth="1"/>
    <col min="28" max="28" width="4.28515625" style="3" customWidth="1"/>
    <col min="29" max="29" width="3.7109375" style="3" customWidth="1"/>
    <col min="30" max="30" width="3.42578125" style="3" customWidth="1"/>
    <col min="31" max="31" width="3.28515625" style="3" customWidth="1"/>
    <col min="32" max="32" width="4" style="3" customWidth="1"/>
    <col min="33" max="33" width="4.140625" style="3" customWidth="1"/>
    <col min="34" max="36" width="3.7109375" style="3" customWidth="1"/>
    <col min="37" max="37" width="3.42578125" style="3" customWidth="1"/>
    <col min="38" max="38" width="3.28515625" style="3" customWidth="1"/>
    <col min="39" max="39" width="3.5703125" style="3" customWidth="1"/>
    <col min="40" max="40" width="3.28515625" style="3" customWidth="1"/>
    <col min="41" max="56" width="3.5703125" style="3" customWidth="1"/>
    <col min="57" max="57" width="3.7109375" style="3" customWidth="1"/>
    <col min="58" max="58" width="4.7109375" style="3" customWidth="1"/>
    <col min="59" max="61" width="3.7109375" style="3" customWidth="1"/>
    <col min="62" max="62" width="4.42578125" style="3" customWidth="1"/>
    <col min="63" max="76" width="3.7109375" style="3" customWidth="1"/>
    <col min="77" max="77" width="4.42578125" style="3" customWidth="1"/>
    <col min="78" max="78" width="5" style="3" customWidth="1"/>
    <col min="79" max="97" width="3.7109375" style="3" customWidth="1"/>
    <col min="98" max="98" width="4.85546875" style="3" customWidth="1"/>
    <col min="99" max="100" width="5.140625" style="3" customWidth="1"/>
    <col min="101" max="101" width="5" style="3" customWidth="1"/>
    <col min="102" max="102" width="5.140625" style="3" customWidth="1"/>
    <col min="103" max="16384" width="9.140625" style="3"/>
  </cols>
  <sheetData>
    <row r="1" spans="1:104" ht="24.75" customHeight="1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</row>
    <row r="2" spans="1:104" ht="21.75" customHeight="1">
      <c r="A2" s="110"/>
      <c r="B2" s="110"/>
      <c r="C2" s="110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61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</row>
    <row r="3" spans="1:104" ht="15" customHeight="1">
      <c r="A3" s="156" t="s">
        <v>94</v>
      </c>
      <c r="B3" s="156"/>
      <c r="C3" s="156"/>
      <c r="D3" s="159">
        <v>18</v>
      </c>
      <c r="E3" s="160"/>
      <c r="F3" s="161">
        <v>17</v>
      </c>
      <c r="G3" s="162"/>
      <c r="H3" s="161">
        <v>16</v>
      </c>
      <c r="I3" s="162"/>
      <c r="J3" s="161"/>
      <c r="K3" s="162"/>
      <c r="M3" s="198" t="s">
        <v>100</v>
      </c>
      <c r="N3" s="198"/>
      <c r="O3" s="198"/>
      <c r="P3" s="198"/>
      <c r="Q3" s="198"/>
      <c r="R3" s="198"/>
      <c r="S3" s="159">
        <v>14</v>
      </c>
      <c r="T3" s="160"/>
      <c r="U3" s="159">
        <v>15</v>
      </c>
      <c r="V3" s="160"/>
      <c r="W3" s="159">
        <v>15</v>
      </c>
      <c r="X3" s="160"/>
      <c r="Y3" s="159">
        <v>15</v>
      </c>
      <c r="Z3" s="16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</row>
    <row r="4" spans="1:104" ht="14.25" customHeight="1">
      <c r="A4" s="156" t="s">
        <v>95</v>
      </c>
      <c r="B4" s="156"/>
      <c r="C4" s="156"/>
      <c r="D4" s="159">
        <v>0</v>
      </c>
      <c r="E4" s="160"/>
      <c r="F4" s="161">
        <v>0</v>
      </c>
      <c r="G4" s="162"/>
      <c r="H4" s="161">
        <v>0</v>
      </c>
      <c r="I4" s="162"/>
      <c r="J4" s="161"/>
      <c r="K4" s="162"/>
      <c r="M4" s="110"/>
      <c r="N4" s="113"/>
      <c r="O4" s="113"/>
      <c r="P4" s="113"/>
      <c r="Q4" s="113"/>
      <c r="R4" s="113"/>
      <c r="S4" s="113"/>
      <c r="T4" s="116"/>
      <c r="U4" s="116"/>
      <c r="V4" s="46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</row>
    <row r="5" spans="1:104" ht="14.25" customHeight="1">
      <c r="A5" s="156" t="s">
        <v>96</v>
      </c>
      <c r="B5" s="156"/>
      <c r="C5" s="156"/>
      <c r="D5" s="159">
        <v>1</v>
      </c>
      <c r="E5" s="160"/>
      <c r="F5" s="161">
        <v>1</v>
      </c>
      <c r="G5" s="162"/>
      <c r="H5" s="161">
        <v>0</v>
      </c>
      <c r="I5" s="162"/>
      <c r="J5" s="161"/>
      <c r="K5" s="162"/>
      <c r="M5" s="110"/>
      <c r="N5" s="113"/>
      <c r="O5" s="113"/>
      <c r="P5" s="113"/>
      <c r="Q5" s="113"/>
      <c r="R5" s="113"/>
      <c r="S5" s="113"/>
      <c r="T5" s="115"/>
      <c r="U5" s="115"/>
      <c r="V5" s="46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</row>
    <row r="6" spans="1:104" ht="13.5" customHeight="1">
      <c r="A6" s="156" t="s">
        <v>97</v>
      </c>
      <c r="B6" s="156"/>
      <c r="C6" s="156"/>
      <c r="D6" s="157">
        <v>17</v>
      </c>
      <c r="E6" s="157"/>
      <c r="F6" s="158">
        <v>16</v>
      </c>
      <c r="G6" s="158"/>
      <c r="H6" s="158">
        <v>16</v>
      </c>
      <c r="I6" s="158"/>
      <c r="J6" s="158"/>
      <c r="K6" s="158"/>
      <c r="M6" s="110"/>
      <c r="N6" s="113"/>
      <c r="O6" s="113"/>
      <c r="P6" s="113"/>
      <c r="Q6" s="113"/>
      <c r="R6" s="113"/>
      <c r="S6" s="113"/>
      <c r="T6" s="114"/>
      <c r="U6" s="46"/>
      <c r="V6" s="46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</row>
    <row r="7" spans="1:104" ht="18" customHeight="1" thickBot="1">
      <c r="A7" s="110"/>
      <c r="B7" s="110"/>
      <c r="C7" s="106"/>
      <c r="D7" s="106"/>
      <c r="E7" s="106"/>
      <c r="F7" s="106"/>
      <c r="G7" s="110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</row>
    <row r="8" spans="1:104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17</v>
      </c>
      <c r="S8" s="177"/>
      <c r="T8" s="177"/>
      <c r="U8" s="177"/>
      <c r="V8" s="178"/>
      <c r="W8" s="176" t="s">
        <v>2</v>
      </c>
      <c r="X8" s="177"/>
      <c r="Y8" s="177"/>
      <c r="Z8" s="177"/>
      <c r="AA8" s="178"/>
      <c r="AB8" s="176" t="s">
        <v>3</v>
      </c>
      <c r="AC8" s="177"/>
      <c r="AD8" s="177"/>
      <c r="AE8" s="177"/>
      <c r="AF8" s="178"/>
      <c r="AG8" s="176" t="s">
        <v>19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24</v>
      </c>
      <c r="BQ8" s="177"/>
      <c r="BR8" s="177"/>
      <c r="BS8" s="177"/>
      <c r="BT8" s="178"/>
      <c r="BU8" s="176" t="s">
        <v>25</v>
      </c>
      <c r="BV8" s="177"/>
      <c r="BW8" s="177"/>
      <c r="BX8" s="177"/>
      <c r="BY8" s="178"/>
      <c r="BZ8" s="176" t="s">
        <v>43</v>
      </c>
      <c r="CA8" s="177"/>
      <c r="CB8" s="177"/>
      <c r="CC8" s="177"/>
      <c r="CD8" s="178"/>
      <c r="CE8" s="176" t="s">
        <v>42</v>
      </c>
      <c r="CF8" s="177"/>
      <c r="CG8" s="177"/>
      <c r="CH8" s="177"/>
      <c r="CI8" s="178"/>
      <c r="CJ8" s="176" t="s">
        <v>44</v>
      </c>
      <c r="CK8" s="177"/>
      <c r="CL8" s="177"/>
      <c r="CM8" s="177"/>
      <c r="CN8" s="178"/>
      <c r="CO8" s="176" t="s">
        <v>45</v>
      </c>
      <c r="CP8" s="177"/>
      <c r="CQ8" s="177"/>
      <c r="CR8" s="177"/>
      <c r="CS8" s="178"/>
      <c r="CT8" s="181" t="s">
        <v>47</v>
      </c>
      <c r="CU8" s="182"/>
      <c r="CV8" s="182"/>
      <c r="CW8" s="182"/>
      <c r="CX8" s="183"/>
    </row>
    <row r="9" spans="1:104" s="1" customFormat="1" ht="70.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</row>
    <row r="10" spans="1:104" s="1" customFormat="1" ht="16.5" customHeight="1" thickBot="1">
      <c r="A10" s="24">
        <v>1</v>
      </c>
      <c r="B10" s="36" t="s">
        <v>26</v>
      </c>
      <c r="C10" s="58">
        <v>3</v>
      </c>
      <c r="D10" s="58"/>
      <c r="E10" s="58"/>
      <c r="F10" s="80"/>
      <c r="G10" s="103">
        <f>AVERAGE(C10:F10)</f>
        <v>3</v>
      </c>
      <c r="H10" s="82">
        <v>4</v>
      </c>
      <c r="I10" s="34"/>
      <c r="J10" s="34"/>
      <c r="K10" s="81"/>
      <c r="L10" s="86">
        <f>AVERAGE(H10:K10)</f>
        <v>4</v>
      </c>
      <c r="M10" s="26">
        <v>3</v>
      </c>
      <c r="N10" s="26"/>
      <c r="O10" s="26"/>
      <c r="P10" s="27"/>
      <c r="Q10" s="87">
        <f>AVERAGE(M10:P10)</f>
        <v>3</v>
      </c>
      <c r="R10" s="26">
        <v>4</v>
      </c>
      <c r="S10" s="26"/>
      <c r="T10" s="26"/>
      <c r="U10" s="27"/>
      <c r="V10" s="87">
        <f>AVERAGE(R10:U10)</f>
        <v>4</v>
      </c>
      <c r="W10" s="26">
        <v>5</v>
      </c>
      <c r="X10" s="26">
        <v>5</v>
      </c>
      <c r="Y10" s="26"/>
      <c r="Z10" s="27"/>
      <c r="AA10" s="87">
        <f>AVERAGE(W10:Z10)</f>
        <v>5</v>
      </c>
      <c r="AB10" s="26">
        <v>4</v>
      </c>
      <c r="AC10" s="25"/>
      <c r="AD10" s="27"/>
      <c r="AE10" s="28"/>
      <c r="AF10" s="87">
        <f>AVERAGE(AB10:AE10)</f>
        <v>4</v>
      </c>
      <c r="AG10" s="26">
        <v>5</v>
      </c>
      <c r="AH10" s="29"/>
      <c r="AI10" s="28"/>
      <c r="AJ10" s="28"/>
      <c r="AK10" s="105">
        <f>AVERAGE(AG10:AJ10)</f>
        <v>5</v>
      </c>
      <c r="AL10" s="30">
        <v>5</v>
      </c>
      <c r="AM10" s="30"/>
      <c r="AN10" s="25"/>
      <c r="AO10" s="35"/>
      <c r="AP10" s="88">
        <f>AVERAGE(AL10:AO10)</f>
        <v>5</v>
      </c>
      <c r="AQ10" s="29">
        <v>5</v>
      </c>
      <c r="AR10" s="35"/>
      <c r="AS10" s="35"/>
      <c r="AT10" s="35"/>
      <c r="AU10" s="88">
        <f>AVERAGE(AQ10:AT10)</f>
        <v>5</v>
      </c>
      <c r="AV10" s="29">
        <v>4</v>
      </c>
      <c r="AW10" s="35"/>
      <c r="AX10" s="35"/>
      <c r="AY10" s="35"/>
      <c r="AZ10" s="89">
        <f>AVERAGE(AV10:AY10)</f>
        <v>4</v>
      </c>
      <c r="BA10" s="29">
        <v>5</v>
      </c>
      <c r="BB10" s="35"/>
      <c r="BC10" s="35"/>
      <c r="BD10" s="35"/>
      <c r="BE10" s="89">
        <f>AVERAGE(BA10:BD10)</f>
        <v>5</v>
      </c>
      <c r="BF10" s="90">
        <v>5</v>
      </c>
      <c r="BG10" s="31"/>
      <c r="BH10" s="31"/>
      <c r="BI10" s="91"/>
      <c r="BJ10" s="89">
        <f>AVERAGE(BF10:BI10)</f>
        <v>5</v>
      </c>
      <c r="BK10" s="90">
        <v>4</v>
      </c>
      <c r="BL10" s="31">
        <v>4</v>
      </c>
      <c r="BM10" s="29"/>
      <c r="BN10" s="35"/>
      <c r="BO10" s="88">
        <f>AVERAGE(BK10:BN10)</f>
        <v>4</v>
      </c>
      <c r="BP10" s="29">
        <v>5</v>
      </c>
      <c r="BQ10" s="31"/>
      <c r="BR10" s="31"/>
      <c r="BS10" s="35"/>
      <c r="BT10" s="88">
        <f>AVERAGE(BP10:BS10)</f>
        <v>5</v>
      </c>
      <c r="BU10" s="30"/>
      <c r="BV10" s="31"/>
      <c r="BW10" s="31"/>
      <c r="BX10" s="35"/>
      <c r="BY10" s="88" t="e">
        <f>AVERAGE(BU10:BX10)</f>
        <v>#DIV/0!</v>
      </c>
      <c r="BZ10" s="92">
        <f>COUNTIFS(C10:BY10,5,$C$9:$BY$9,"I четверть")</f>
        <v>7</v>
      </c>
      <c r="CA10" s="93">
        <f>COUNTIFS(C10:BY10,5,$C$9:$BY$9,"II четверть")</f>
        <v>1</v>
      </c>
      <c r="CB10" s="94">
        <f>COUNTIFS(C10:BY10,5,$C$9:$BY$9,"III четверть")</f>
        <v>0</v>
      </c>
      <c r="CC10" s="94">
        <f>COUNTIFS(C10:BY10,5,$C$9:$BY$9,"IV четверть")</f>
        <v>0</v>
      </c>
      <c r="CD10" s="93">
        <f>COUNTIFS(C10:BY10,5,$C$9:$BY$9,"Годовая")</f>
        <v>7</v>
      </c>
      <c r="CE10" s="93">
        <f>COUNTIFS(C10:BY10,4,$C$9:$BY$9,"I четверть")</f>
        <v>5</v>
      </c>
      <c r="CF10" s="93">
        <f>COUNTIFS(C10:BY10,4,$C$9:$BY$9,"II четверть")</f>
        <v>1</v>
      </c>
      <c r="CG10" s="93">
        <f>COUNTIFS(C10:BY10,4,$C$9:$BY$9,"III четверть")</f>
        <v>0</v>
      </c>
      <c r="CH10" s="93">
        <f>COUNTIFS(C10:BY10,4,$C$9:$BY$9,"IV четверть")</f>
        <v>0</v>
      </c>
      <c r="CI10" s="94">
        <f>COUNTIFS(C10:BY10,4,$C$9:$BY$9,"Годовая")</f>
        <v>5</v>
      </c>
      <c r="CJ10" s="93">
        <f>COUNTIFS(C10:BY10,3,$C$9:$BY$9,"I четверть")</f>
        <v>2</v>
      </c>
      <c r="CK10" s="93">
        <f>COUNTIFS(C10:BY10,3,$C$9:$BY$9,"II четверть")</f>
        <v>0</v>
      </c>
      <c r="CL10" s="94">
        <f>COUNTIFS(C10:BY10,3,$C$9:$BY$9,"III четверть")</f>
        <v>0</v>
      </c>
      <c r="CM10" s="93">
        <f>COUNTIFS(C10:BY10,3,$C$9:$BY$9,"IV четверть")</f>
        <v>0</v>
      </c>
      <c r="CN10" s="94">
        <f>COUNTIFS(C10:BY10,3,$C$9:$BY$9,"Годовая")</f>
        <v>2</v>
      </c>
      <c r="CO10" s="93">
        <f>COUNTIFS(C10:BY10,2,$C$9:$BY$9,"I четверть")</f>
        <v>0</v>
      </c>
      <c r="CP10" s="93">
        <f>COUNTIFS(C10:BY10,2,$C$9:$BY$9,"II четверть")</f>
        <v>0</v>
      </c>
      <c r="CQ10" s="93">
        <f>COUNTIFS(C10:BY10,2,$C$9:$BY$9,"III четверть")</f>
        <v>0</v>
      </c>
      <c r="CR10" s="94">
        <f>COUNTIFS(C10:BY10,2,$C$9:$BY$9,"IV четверть")</f>
        <v>0</v>
      </c>
      <c r="CS10" s="93">
        <f>COUNTIFS(C10:BY10,2,$C$9:$BY$9,"Годовая")</f>
        <v>0</v>
      </c>
      <c r="CT10" s="95">
        <f>ROUNDUP((BZ10*1+CE10*0.64+CJ10*0.36+CO10*0.14)/S3*100,0)</f>
        <v>78</v>
      </c>
      <c r="CU10" s="95">
        <f>ROUNDUP((CA10*1+CF10*0.64+CK10*0.36+CP10*0.14)/U3*100,0)</f>
        <v>11</v>
      </c>
      <c r="CV10" s="95">
        <f>ROUNDUP((CB10*1+CG10*0.64+CL10*0.36+CQ10*0.14)/W3*100,0)</f>
        <v>0</v>
      </c>
      <c r="CW10" s="95">
        <f>ROUNDUP((CC10*1+CH10*0.64+CM10*0.36+CR10*0.14)/Y3*100,0)</f>
        <v>0</v>
      </c>
      <c r="CX10" s="95">
        <f>ROUNDUP((CD10*1+CI10*0.64+CN10*0.36+CS10*0.14)/Y3*100,0)</f>
        <v>73</v>
      </c>
    </row>
    <row r="11" spans="1:104" ht="15.75" customHeight="1" thickBot="1">
      <c r="A11" s="24">
        <v>2</v>
      </c>
      <c r="B11" s="37" t="s">
        <v>27</v>
      </c>
      <c r="C11" s="16">
        <v>4</v>
      </c>
      <c r="D11" s="16"/>
      <c r="E11" s="16"/>
      <c r="F11" s="22"/>
      <c r="G11" s="103">
        <f t="shared" ref="G11:G26" si="0">AVERAGE(C11:F11)</f>
        <v>4</v>
      </c>
      <c r="H11" s="17">
        <v>5</v>
      </c>
      <c r="I11" s="18"/>
      <c r="J11" s="18"/>
      <c r="K11" s="20"/>
      <c r="L11" s="86">
        <f t="shared" ref="L11:L26" si="1">AVERAGE(H11:K11)</f>
        <v>5</v>
      </c>
      <c r="M11" s="11">
        <v>4</v>
      </c>
      <c r="N11" s="10"/>
      <c r="O11" s="10"/>
      <c r="P11" s="13"/>
      <c r="Q11" s="87">
        <f t="shared" ref="Q11:Q26" si="2">AVERAGE(M11:P11)</f>
        <v>4</v>
      </c>
      <c r="R11" s="11">
        <v>4</v>
      </c>
      <c r="S11" s="10"/>
      <c r="T11" s="10"/>
      <c r="U11" s="13"/>
      <c r="V11" s="87">
        <f t="shared" ref="V11:V26" si="3">AVERAGE(R11:U11)</f>
        <v>4</v>
      </c>
      <c r="W11" s="11">
        <v>5</v>
      </c>
      <c r="X11" s="10">
        <v>4</v>
      </c>
      <c r="Y11" s="10"/>
      <c r="Z11" s="13"/>
      <c r="AA11" s="87">
        <f t="shared" ref="AA11:AA26" si="4">AVERAGE(W11:Z11)</f>
        <v>4.5</v>
      </c>
      <c r="AB11" s="11">
        <v>5</v>
      </c>
      <c r="AC11" s="10"/>
      <c r="AD11" s="12"/>
      <c r="AE11" s="13"/>
      <c r="AF11" s="87">
        <f t="shared" ref="AF11:AF26" si="5">AVERAGE(AB11:AE11)</f>
        <v>5</v>
      </c>
      <c r="AG11" s="11">
        <v>5</v>
      </c>
      <c r="AH11" s="14"/>
      <c r="AI11" s="13"/>
      <c r="AJ11" s="13"/>
      <c r="AK11" s="105">
        <f t="shared" ref="AK11:AK26" si="6">AVERAGE(AG11:AJ11)</f>
        <v>5</v>
      </c>
      <c r="AL11" s="15">
        <v>4</v>
      </c>
      <c r="AM11" s="15"/>
      <c r="AN11" s="10"/>
      <c r="AO11" s="22"/>
      <c r="AP11" s="88">
        <f t="shared" ref="AP11:AP26" si="7">AVERAGE(AL11:AO11)</f>
        <v>4</v>
      </c>
      <c r="AQ11" s="14">
        <v>4</v>
      </c>
      <c r="AR11" s="22"/>
      <c r="AS11" s="22"/>
      <c r="AT11" s="22"/>
      <c r="AU11" s="88">
        <f t="shared" ref="AU11:AU24" si="8">AVERAGE(AQ11:AT11)</f>
        <v>4</v>
      </c>
      <c r="AV11" s="14">
        <v>4</v>
      </c>
      <c r="AW11" s="22"/>
      <c r="AX11" s="22"/>
      <c r="AY11" s="22"/>
      <c r="AZ11" s="89">
        <f t="shared" ref="AZ11:AZ26" si="9">AVERAGE(AV11:AY11)</f>
        <v>4</v>
      </c>
      <c r="BA11" s="14">
        <v>5</v>
      </c>
      <c r="BB11" s="22"/>
      <c r="BC11" s="22"/>
      <c r="BD11" s="22"/>
      <c r="BE11" s="89">
        <f t="shared" ref="BE11:BE26" si="10">AVERAGE(BA11:BD11)</f>
        <v>5</v>
      </c>
      <c r="BF11" s="15">
        <v>5</v>
      </c>
      <c r="BG11" s="16"/>
      <c r="BH11" s="16"/>
      <c r="BI11" s="22"/>
      <c r="BJ11" s="89">
        <f t="shared" ref="BJ11:BJ26" si="11">AVERAGE(BF11:BI11)</f>
        <v>5</v>
      </c>
      <c r="BK11" s="15">
        <v>5</v>
      </c>
      <c r="BL11" s="16">
        <v>5</v>
      </c>
      <c r="BM11" s="14"/>
      <c r="BN11" s="22"/>
      <c r="BO11" s="88">
        <f t="shared" ref="BO11:BO26" si="12">AVERAGE(BK11:BN11)</f>
        <v>5</v>
      </c>
      <c r="BP11" s="14">
        <v>5</v>
      </c>
      <c r="BQ11" s="16"/>
      <c r="BR11" s="16"/>
      <c r="BS11" s="22"/>
      <c r="BT11" s="88">
        <f t="shared" ref="BT11:BT26" si="13">AVERAGE(BP11:BS11)</f>
        <v>5</v>
      </c>
      <c r="BU11" s="15"/>
      <c r="BV11" s="16"/>
      <c r="BW11" s="16"/>
      <c r="BX11" s="22"/>
      <c r="BY11" s="88" t="e">
        <f t="shared" ref="BY11:BY26" si="14">AVERAGE(BU11:BX11)</f>
        <v>#DIV/0!</v>
      </c>
      <c r="BZ11" s="83">
        <f>COUNTIFS(C11:BY11,5,$C$9:$BY$9,"I четверть")</f>
        <v>8</v>
      </c>
      <c r="CA11" s="77">
        <f t="shared" ref="CA11:CA26" si="15">COUNTIFS(C11:BY11,5,$C$9:$BY$9,"II четверть")</f>
        <v>1</v>
      </c>
      <c r="CB11" s="77">
        <f t="shared" ref="CB11:CB26" si="16">COUNTIFS(C11:BY11,5,$C$9:$BY$9,"III четверть")</f>
        <v>0</v>
      </c>
      <c r="CC11" s="77">
        <f t="shared" ref="CC11:CC24" si="17">COUNTIFS(C11:BY11,5,$C$9:$BY$9,"IV четверть")</f>
        <v>0</v>
      </c>
      <c r="CD11" s="77">
        <f t="shared" ref="CD11:CD26" si="18">COUNTIFS(C11:BY11,5,$C$9:$BY$9,"Годовая")</f>
        <v>7</v>
      </c>
      <c r="CE11" s="77">
        <f>COUNTIFS(C11:BY11,4,$C$9:$BY$9,"I четверть")</f>
        <v>6</v>
      </c>
      <c r="CF11" s="77">
        <f t="shared" ref="CF11:CF26" si="19">COUNTIFS(C11:BY11,4,$C$9:$BY$9,"II четверть")</f>
        <v>1</v>
      </c>
      <c r="CG11" s="77">
        <f t="shared" ref="CG11:CG26" si="20">COUNTIFS(C11:BY11,4,$C$9:$BY$9,"III четверть")</f>
        <v>0</v>
      </c>
      <c r="CH11" s="77">
        <f t="shared" ref="CH11:CH26" si="21">COUNTIFS(C11:BY11,4,$C$9:$BY$9,"IV четверть")</f>
        <v>0</v>
      </c>
      <c r="CI11" s="77">
        <f t="shared" ref="CI11:CI26" si="22">COUNTIFS(C11:BY11,4,$C$9:$BY$9,"Годовая")</f>
        <v>6</v>
      </c>
      <c r="CJ11" s="77">
        <f t="shared" ref="CJ11:CJ26" si="23">COUNTIFS(C11:BY11,3,$C$9:$BY$9,"I четверть")</f>
        <v>0</v>
      </c>
      <c r="CK11" s="77">
        <f t="shared" ref="CK11:CK26" si="24">COUNTIFS(C11:BY11,3,$C$9:$BY$9,"II четверть")</f>
        <v>0</v>
      </c>
      <c r="CL11" s="77">
        <f t="shared" ref="CL11:CL26" si="25">COUNTIFS(C11:BY11,3,$C$9:$BY$9,"III четверть")</f>
        <v>0</v>
      </c>
      <c r="CM11" s="77">
        <f t="shared" ref="CM11:CM26" si="26">COUNTIFS(C11:BY11,3,$C$9:$BY$9,"IV четверть")</f>
        <v>0</v>
      </c>
      <c r="CN11" s="77">
        <f t="shared" ref="CN11:CN26" si="27">COUNTIFS(C11:BY11,3,$C$9:$BY$9,"Годовая")</f>
        <v>0</v>
      </c>
      <c r="CO11" s="77">
        <f t="shared" ref="CO11:CO24" si="28">COUNTIFS(C11:BY11,2,$C$9:$BY$9,"I четверть")</f>
        <v>0</v>
      </c>
      <c r="CP11" s="77">
        <f t="shared" ref="CP11:CP26" si="29">COUNTIFS(C11:BY11,2,$C$9:$BY$9,"II четверть")</f>
        <v>0</v>
      </c>
      <c r="CQ11" s="77">
        <f t="shared" ref="CQ11:CQ26" si="30">COUNTIFS(C11:BY11,2,$C$9:$BY$9,"III четверть")</f>
        <v>0</v>
      </c>
      <c r="CR11" s="77">
        <f t="shared" ref="CR11:CR26" si="31">COUNTIFS(C11:BY11,2,$C$9:$BY$9,"IV четверть")</f>
        <v>0</v>
      </c>
      <c r="CS11" s="77">
        <f t="shared" ref="CS11:CS26" si="32">COUNTIFS(C11:BY11,2,$C$9:$BY$9,"Годовая")</f>
        <v>0</v>
      </c>
      <c r="CT11" s="78">
        <f>ROUNDUP((BZ11*1+CE11*0.64+CJ11*0.36+CO11*0.14)/S3*100,0)</f>
        <v>85</v>
      </c>
      <c r="CU11" s="78">
        <f>ROUNDUP((CA11*1+CF11*0.64+CK11*0.36+CP11*0.14)/U3*100,0)</f>
        <v>11</v>
      </c>
      <c r="CV11" s="78">
        <f>ROUNDUP((CB11*1+CG11*0.64+CL11*0.36+CQ11*0.14)/W3*100,0)</f>
        <v>0</v>
      </c>
      <c r="CW11" s="78">
        <f>ROUNDUP((CC11*1+CH11*0.64+CM11*0.36+CR11*0.14)/Y3*100,0)</f>
        <v>0</v>
      </c>
      <c r="CX11" s="78">
        <f>ROUNDUP((CD11*1+CI11*0.64+CN11*0.36+CS11*0.14)/Y3*100,0)</f>
        <v>73</v>
      </c>
      <c r="CY11" s="104"/>
      <c r="CZ11" s="46"/>
    </row>
    <row r="12" spans="1:104" ht="14.25" thickBot="1">
      <c r="A12" s="24">
        <v>3</v>
      </c>
      <c r="B12" s="37" t="s">
        <v>28</v>
      </c>
      <c r="C12" s="16">
        <v>3</v>
      </c>
      <c r="D12" s="16"/>
      <c r="E12" s="16"/>
      <c r="F12" s="22"/>
      <c r="G12" s="103">
        <f t="shared" si="0"/>
        <v>3</v>
      </c>
      <c r="H12" s="17">
        <v>3</v>
      </c>
      <c r="I12" s="18"/>
      <c r="J12" s="18"/>
      <c r="K12" s="20"/>
      <c r="L12" s="86">
        <f t="shared" si="1"/>
        <v>3</v>
      </c>
      <c r="M12" s="11">
        <v>3</v>
      </c>
      <c r="N12" s="11"/>
      <c r="O12" s="11"/>
      <c r="P12" s="12"/>
      <c r="Q12" s="87">
        <f t="shared" si="2"/>
        <v>3</v>
      </c>
      <c r="R12" s="11">
        <v>3</v>
      </c>
      <c r="S12" s="11"/>
      <c r="T12" s="11"/>
      <c r="U12" s="12"/>
      <c r="V12" s="87">
        <f t="shared" si="3"/>
        <v>3</v>
      </c>
      <c r="W12" s="11">
        <v>4</v>
      </c>
      <c r="X12" s="11">
        <v>4</v>
      </c>
      <c r="Y12" s="11"/>
      <c r="Z12" s="12"/>
      <c r="AA12" s="87">
        <f t="shared" si="4"/>
        <v>4</v>
      </c>
      <c r="AB12" s="11">
        <v>4</v>
      </c>
      <c r="AC12" s="10"/>
      <c r="AD12" s="12"/>
      <c r="AE12" s="13"/>
      <c r="AF12" s="87">
        <f t="shared" si="5"/>
        <v>4</v>
      </c>
      <c r="AG12" s="11">
        <v>4</v>
      </c>
      <c r="AH12" s="14"/>
      <c r="AI12" s="13"/>
      <c r="AJ12" s="13"/>
      <c r="AK12" s="105">
        <f t="shared" si="6"/>
        <v>4</v>
      </c>
      <c r="AL12" s="15">
        <v>3</v>
      </c>
      <c r="AM12" s="15"/>
      <c r="AN12" s="10"/>
      <c r="AO12" s="22"/>
      <c r="AP12" s="88">
        <f t="shared" si="7"/>
        <v>3</v>
      </c>
      <c r="AQ12" s="14">
        <v>3</v>
      </c>
      <c r="AR12" s="22"/>
      <c r="AS12" s="22"/>
      <c r="AT12" s="22"/>
      <c r="AU12" s="88">
        <f t="shared" si="8"/>
        <v>3</v>
      </c>
      <c r="AV12" s="14">
        <v>3</v>
      </c>
      <c r="AW12" s="22"/>
      <c r="AX12" s="22"/>
      <c r="AY12" s="22"/>
      <c r="AZ12" s="89">
        <f t="shared" si="9"/>
        <v>3</v>
      </c>
      <c r="BA12" s="14">
        <v>5</v>
      </c>
      <c r="BB12" s="22"/>
      <c r="BC12" s="22"/>
      <c r="BD12" s="22"/>
      <c r="BE12" s="89">
        <f t="shared" si="10"/>
        <v>5</v>
      </c>
      <c r="BF12" s="15">
        <v>4</v>
      </c>
      <c r="BG12" s="16"/>
      <c r="BH12" s="16"/>
      <c r="BI12" s="22"/>
      <c r="BJ12" s="89">
        <f t="shared" si="11"/>
        <v>4</v>
      </c>
      <c r="BK12" s="15">
        <v>4</v>
      </c>
      <c r="BL12" s="16">
        <v>4</v>
      </c>
      <c r="BM12" s="14"/>
      <c r="BN12" s="22"/>
      <c r="BO12" s="88">
        <f t="shared" si="12"/>
        <v>4</v>
      </c>
      <c r="BP12" s="14">
        <v>5</v>
      </c>
      <c r="BQ12" s="16"/>
      <c r="BR12" s="16"/>
      <c r="BS12" s="22"/>
      <c r="BT12" s="88">
        <f t="shared" si="13"/>
        <v>5</v>
      </c>
      <c r="BU12" s="15"/>
      <c r="BV12" s="16"/>
      <c r="BW12" s="16"/>
      <c r="BX12" s="22"/>
      <c r="BY12" s="88" t="e">
        <f t="shared" si="14"/>
        <v>#DIV/0!</v>
      </c>
      <c r="BZ12" s="83">
        <f>COUNTIFS(C12:BY12,5,$C$9:$BY$9,"I четверть")</f>
        <v>2</v>
      </c>
      <c r="CA12" s="77">
        <f t="shared" si="15"/>
        <v>0</v>
      </c>
      <c r="CB12" s="77">
        <f t="shared" si="16"/>
        <v>0</v>
      </c>
      <c r="CC12" s="77">
        <f t="shared" si="17"/>
        <v>0</v>
      </c>
      <c r="CD12" s="77">
        <f t="shared" si="18"/>
        <v>2</v>
      </c>
      <c r="CE12" s="77">
        <f t="shared" ref="CE12:CE26" si="33">COUNTIFS(C12:BY12,4,$C$9:$BY$9,"I четверть")</f>
        <v>5</v>
      </c>
      <c r="CF12" s="77">
        <f t="shared" si="19"/>
        <v>2</v>
      </c>
      <c r="CG12" s="77">
        <f t="shared" si="20"/>
        <v>0</v>
      </c>
      <c r="CH12" s="77">
        <f t="shared" si="21"/>
        <v>0</v>
      </c>
      <c r="CI12" s="77">
        <f t="shared" si="22"/>
        <v>5</v>
      </c>
      <c r="CJ12" s="77">
        <f t="shared" si="23"/>
        <v>7</v>
      </c>
      <c r="CK12" s="77">
        <f t="shared" si="24"/>
        <v>0</v>
      </c>
      <c r="CL12" s="77">
        <f t="shared" si="25"/>
        <v>0</v>
      </c>
      <c r="CM12" s="77">
        <f t="shared" si="26"/>
        <v>0</v>
      </c>
      <c r="CN12" s="77">
        <f t="shared" si="27"/>
        <v>7</v>
      </c>
      <c r="CO12" s="77">
        <f t="shared" si="28"/>
        <v>0</v>
      </c>
      <c r="CP12" s="77">
        <f t="shared" si="29"/>
        <v>0</v>
      </c>
      <c r="CQ12" s="77">
        <f t="shared" si="30"/>
        <v>0</v>
      </c>
      <c r="CR12" s="77">
        <f t="shared" si="31"/>
        <v>0</v>
      </c>
      <c r="CS12" s="77">
        <f t="shared" si="32"/>
        <v>0</v>
      </c>
      <c r="CT12" s="78">
        <f>ROUNDUP((BZ12*1+CE12*0.64+CJ12*0.36+CO12*0.14)/S3*100,0)</f>
        <v>56</v>
      </c>
      <c r="CU12" s="78">
        <f>ROUNDUP((CA12*1+CF12*0.64+CK12*0.36+CP12*0.14)/U3*100,0)</f>
        <v>9</v>
      </c>
      <c r="CV12" s="78">
        <f>ROUNDUP((CB12*1+CG12*0.64+CL12*0.36+CQ12*0.14)/W3*100,0)</f>
        <v>0</v>
      </c>
      <c r="CW12" s="78">
        <f>ROUNDUP((CC12*1+CH12*0.64+CM12*0.36+CR12*0.14)/Y3*100,0)</f>
        <v>0</v>
      </c>
      <c r="CX12" s="78">
        <f>ROUNDUP((CD12*1+CI12*0.64+CN12*0.36+CS12*0.14)/Y3*100,0)</f>
        <v>52</v>
      </c>
    </row>
    <row r="13" spans="1:104" ht="14.25" thickBot="1">
      <c r="A13" s="24">
        <v>4</v>
      </c>
      <c r="B13" s="37" t="s">
        <v>29</v>
      </c>
      <c r="C13" s="16">
        <v>4</v>
      </c>
      <c r="D13" s="16"/>
      <c r="E13" s="16"/>
      <c r="F13" s="22"/>
      <c r="G13" s="103">
        <f t="shared" si="0"/>
        <v>4</v>
      </c>
      <c r="H13" s="17">
        <v>4</v>
      </c>
      <c r="I13" s="18"/>
      <c r="J13" s="18"/>
      <c r="K13" s="20"/>
      <c r="L13" s="86">
        <f t="shared" si="1"/>
        <v>4</v>
      </c>
      <c r="M13" s="11">
        <v>3</v>
      </c>
      <c r="N13" s="11"/>
      <c r="O13" s="11"/>
      <c r="P13" s="12"/>
      <c r="Q13" s="87">
        <f t="shared" si="2"/>
        <v>3</v>
      </c>
      <c r="R13" s="11">
        <v>4</v>
      </c>
      <c r="S13" s="11"/>
      <c r="T13" s="11"/>
      <c r="U13" s="12"/>
      <c r="V13" s="87">
        <f t="shared" si="3"/>
        <v>4</v>
      </c>
      <c r="W13" s="11">
        <v>4</v>
      </c>
      <c r="X13" s="11">
        <v>4</v>
      </c>
      <c r="Y13" s="11"/>
      <c r="Z13" s="12"/>
      <c r="AA13" s="87">
        <f t="shared" si="4"/>
        <v>4</v>
      </c>
      <c r="AB13" s="11">
        <v>5</v>
      </c>
      <c r="AC13" s="10"/>
      <c r="AD13" s="12"/>
      <c r="AE13" s="13"/>
      <c r="AF13" s="87">
        <f t="shared" si="5"/>
        <v>5</v>
      </c>
      <c r="AG13" s="11">
        <v>5</v>
      </c>
      <c r="AH13" s="14"/>
      <c r="AI13" s="13"/>
      <c r="AJ13" s="13"/>
      <c r="AK13" s="105">
        <f t="shared" si="6"/>
        <v>5</v>
      </c>
      <c r="AL13" s="15">
        <v>4</v>
      </c>
      <c r="AM13" s="15"/>
      <c r="AN13" s="16"/>
      <c r="AO13" s="22"/>
      <c r="AP13" s="88">
        <f t="shared" si="7"/>
        <v>4</v>
      </c>
      <c r="AQ13" s="14">
        <v>4</v>
      </c>
      <c r="AR13" s="22"/>
      <c r="AS13" s="22"/>
      <c r="AT13" s="22"/>
      <c r="AU13" s="88">
        <f t="shared" si="8"/>
        <v>4</v>
      </c>
      <c r="AV13" s="14">
        <v>4</v>
      </c>
      <c r="AW13" s="22"/>
      <c r="AX13" s="22"/>
      <c r="AY13" s="22"/>
      <c r="AZ13" s="89">
        <f t="shared" si="9"/>
        <v>4</v>
      </c>
      <c r="BA13" s="14">
        <v>4</v>
      </c>
      <c r="BB13" s="22"/>
      <c r="BC13" s="22"/>
      <c r="BD13" s="22"/>
      <c r="BE13" s="89">
        <f t="shared" si="10"/>
        <v>4</v>
      </c>
      <c r="BF13" s="15">
        <v>5</v>
      </c>
      <c r="BG13" s="16"/>
      <c r="BH13" s="16"/>
      <c r="BI13" s="22"/>
      <c r="BJ13" s="89">
        <f t="shared" si="11"/>
        <v>5</v>
      </c>
      <c r="BK13" s="15">
        <v>3</v>
      </c>
      <c r="BL13" s="16">
        <v>4</v>
      </c>
      <c r="BM13" s="14"/>
      <c r="BN13" s="22"/>
      <c r="BO13" s="88">
        <f t="shared" si="12"/>
        <v>3.5</v>
      </c>
      <c r="BP13" s="14">
        <v>5</v>
      </c>
      <c r="BQ13" s="16"/>
      <c r="BR13" s="16"/>
      <c r="BS13" s="22"/>
      <c r="BT13" s="88">
        <f t="shared" si="13"/>
        <v>5</v>
      </c>
      <c r="BU13" s="15"/>
      <c r="BV13" s="16"/>
      <c r="BW13" s="16"/>
      <c r="BX13" s="22"/>
      <c r="BY13" s="88" t="e">
        <f t="shared" si="14"/>
        <v>#DIV/0!</v>
      </c>
      <c r="BZ13" s="83">
        <f t="shared" ref="BZ13:BZ24" si="34">COUNTIFS(C13:BY13,5,$C$9:$BY$9,"I четверть")</f>
        <v>4</v>
      </c>
      <c r="CA13" s="77">
        <f t="shared" si="15"/>
        <v>0</v>
      </c>
      <c r="CB13" s="77">
        <f t="shared" si="16"/>
        <v>0</v>
      </c>
      <c r="CC13" s="77">
        <f t="shared" si="17"/>
        <v>0</v>
      </c>
      <c r="CD13" s="77">
        <f t="shared" si="18"/>
        <v>4</v>
      </c>
      <c r="CE13" s="77">
        <f t="shared" si="33"/>
        <v>8</v>
      </c>
      <c r="CF13" s="77">
        <f t="shared" si="19"/>
        <v>2</v>
      </c>
      <c r="CG13" s="77">
        <f t="shared" si="20"/>
        <v>0</v>
      </c>
      <c r="CH13" s="77">
        <f t="shared" si="21"/>
        <v>0</v>
      </c>
      <c r="CI13" s="77">
        <f t="shared" si="22"/>
        <v>8</v>
      </c>
      <c r="CJ13" s="77">
        <f t="shared" si="23"/>
        <v>2</v>
      </c>
      <c r="CK13" s="77">
        <f t="shared" si="24"/>
        <v>0</v>
      </c>
      <c r="CL13" s="77">
        <f t="shared" si="25"/>
        <v>0</v>
      </c>
      <c r="CM13" s="77">
        <f t="shared" si="26"/>
        <v>0</v>
      </c>
      <c r="CN13" s="77">
        <f t="shared" si="27"/>
        <v>1</v>
      </c>
      <c r="CO13" s="77">
        <f t="shared" si="28"/>
        <v>0</v>
      </c>
      <c r="CP13" s="77">
        <f t="shared" si="29"/>
        <v>0</v>
      </c>
      <c r="CQ13" s="77">
        <f t="shared" si="30"/>
        <v>0</v>
      </c>
      <c r="CR13" s="77">
        <f t="shared" si="31"/>
        <v>0</v>
      </c>
      <c r="CS13" s="77">
        <f t="shared" si="32"/>
        <v>0</v>
      </c>
      <c r="CT13" s="78">
        <f>ROUNDUP((BZ13*1+CE13*0.64+CJ13*0.36+CO13*0.14)/S3*100,0)</f>
        <v>71</v>
      </c>
      <c r="CU13" s="78">
        <f>ROUNDUP((CA13*1+CF13*0.64+CK13*0.36+CP13*0.14)/U3*100,0)</f>
        <v>9</v>
      </c>
      <c r="CV13" s="78">
        <f>ROUNDUP((CB13*1+CG13*0.64+CL13*0.36+CQ13*0.14)/W3*100,0)</f>
        <v>0</v>
      </c>
      <c r="CW13" s="78">
        <f>ROUNDUP((CC13*1+CH13*0.64+CM13*0.36+CR13*0.14)/Y3*100,0)</f>
        <v>0</v>
      </c>
      <c r="CX13" s="78">
        <f>ROUNDUP((CD13*1+CI13*0.64+CN13*0.36+CS13*0.14)/Y3*100,0)</f>
        <v>64</v>
      </c>
    </row>
    <row r="14" spans="1:104" ht="14.25" thickBot="1">
      <c r="A14" s="24">
        <v>5</v>
      </c>
      <c r="B14" s="37" t="s">
        <v>30</v>
      </c>
      <c r="C14" s="16">
        <v>3</v>
      </c>
      <c r="D14" s="16"/>
      <c r="E14" s="16"/>
      <c r="F14" s="22"/>
      <c r="G14" s="103">
        <f t="shared" si="0"/>
        <v>3</v>
      </c>
      <c r="H14" s="17">
        <v>3</v>
      </c>
      <c r="I14" s="18"/>
      <c r="J14" s="18"/>
      <c r="K14" s="20"/>
      <c r="L14" s="86">
        <f t="shared" si="1"/>
        <v>3</v>
      </c>
      <c r="M14" s="11">
        <v>3</v>
      </c>
      <c r="N14" s="11"/>
      <c r="O14" s="11"/>
      <c r="P14" s="12"/>
      <c r="Q14" s="87">
        <f t="shared" si="2"/>
        <v>3</v>
      </c>
      <c r="R14" s="11">
        <v>3</v>
      </c>
      <c r="S14" s="11"/>
      <c r="T14" s="11"/>
      <c r="U14" s="12"/>
      <c r="V14" s="87">
        <f t="shared" si="3"/>
        <v>3</v>
      </c>
      <c r="W14" s="11">
        <v>3</v>
      </c>
      <c r="X14" s="11">
        <v>3</v>
      </c>
      <c r="Y14" s="11"/>
      <c r="Z14" s="12"/>
      <c r="AA14" s="87">
        <f t="shared" si="4"/>
        <v>3</v>
      </c>
      <c r="AB14" s="11">
        <v>4</v>
      </c>
      <c r="AC14" s="10"/>
      <c r="AD14" s="12"/>
      <c r="AE14" s="13"/>
      <c r="AF14" s="87">
        <f t="shared" si="5"/>
        <v>4</v>
      </c>
      <c r="AG14" s="11">
        <v>4</v>
      </c>
      <c r="AH14" s="14"/>
      <c r="AI14" s="13"/>
      <c r="AJ14" s="13"/>
      <c r="AK14" s="105">
        <f t="shared" si="6"/>
        <v>4</v>
      </c>
      <c r="AL14" s="15">
        <v>3</v>
      </c>
      <c r="AM14" s="15"/>
      <c r="AN14" s="16"/>
      <c r="AO14" s="22"/>
      <c r="AP14" s="88">
        <f t="shared" si="7"/>
        <v>3</v>
      </c>
      <c r="AQ14" s="14">
        <v>3</v>
      </c>
      <c r="AR14" s="22"/>
      <c r="AS14" s="22"/>
      <c r="AT14" s="22"/>
      <c r="AU14" s="88">
        <f t="shared" si="8"/>
        <v>3</v>
      </c>
      <c r="AV14" s="14">
        <v>3</v>
      </c>
      <c r="AW14" s="22"/>
      <c r="AX14" s="22"/>
      <c r="AY14" s="22"/>
      <c r="AZ14" s="89">
        <f t="shared" si="9"/>
        <v>3</v>
      </c>
      <c r="BA14" s="14">
        <v>3</v>
      </c>
      <c r="BB14" s="22"/>
      <c r="BC14" s="22"/>
      <c r="BD14" s="22"/>
      <c r="BE14" s="89">
        <f t="shared" si="10"/>
        <v>3</v>
      </c>
      <c r="BF14" s="15">
        <v>4</v>
      </c>
      <c r="BG14" s="16"/>
      <c r="BH14" s="16"/>
      <c r="BI14" s="22"/>
      <c r="BJ14" s="89">
        <f t="shared" si="11"/>
        <v>4</v>
      </c>
      <c r="BK14" s="15">
        <v>3</v>
      </c>
      <c r="BL14" s="16">
        <v>3</v>
      </c>
      <c r="BM14" s="14"/>
      <c r="BN14" s="22"/>
      <c r="BO14" s="88">
        <f t="shared" si="12"/>
        <v>3</v>
      </c>
      <c r="BP14" s="14">
        <v>3</v>
      </c>
      <c r="BQ14" s="16"/>
      <c r="BR14" s="16"/>
      <c r="BS14" s="22"/>
      <c r="BT14" s="88">
        <f t="shared" si="13"/>
        <v>3</v>
      </c>
      <c r="BU14" s="15"/>
      <c r="BV14" s="16"/>
      <c r="BW14" s="16"/>
      <c r="BX14" s="22"/>
      <c r="BY14" s="88" t="e">
        <f t="shared" si="14"/>
        <v>#DIV/0!</v>
      </c>
      <c r="BZ14" s="83">
        <f t="shared" si="34"/>
        <v>0</v>
      </c>
      <c r="CA14" s="77">
        <f t="shared" si="15"/>
        <v>0</v>
      </c>
      <c r="CB14" s="77">
        <f t="shared" si="16"/>
        <v>0</v>
      </c>
      <c r="CC14" s="77">
        <f t="shared" si="17"/>
        <v>0</v>
      </c>
      <c r="CD14" s="77">
        <f t="shared" si="18"/>
        <v>0</v>
      </c>
      <c r="CE14" s="77">
        <f t="shared" si="33"/>
        <v>3</v>
      </c>
      <c r="CF14" s="77">
        <f t="shared" si="19"/>
        <v>0</v>
      </c>
      <c r="CG14" s="77">
        <f t="shared" si="20"/>
        <v>0</v>
      </c>
      <c r="CH14" s="77">
        <f t="shared" si="21"/>
        <v>0</v>
      </c>
      <c r="CI14" s="77">
        <f t="shared" si="22"/>
        <v>3</v>
      </c>
      <c r="CJ14" s="77">
        <f t="shared" si="23"/>
        <v>11</v>
      </c>
      <c r="CK14" s="77">
        <f t="shared" si="24"/>
        <v>2</v>
      </c>
      <c r="CL14" s="77">
        <f t="shared" si="25"/>
        <v>0</v>
      </c>
      <c r="CM14" s="77">
        <f t="shared" si="26"/>
        <v>0</v>
      </c>
      <c r="CN14" s="77">
        <f t="shared" si="27"/>
        <v>11</v>
      </c>
      <c r="CO14" s="77">
        <f t="shared" si="28"/>
        <v>0</v>
      </c>
      <c r="CP14" s="77">
        <f t="shared" si="29"/>
        <v>0</v>
      </c>
      <c r="CQ14" s="77">
        <f t="shared" si="30"/>
        <v>0</v>
      </c>
      <c r="CR14" s="77">
        <f t="shared" si="31"/>
        <v>0</v>
      </c>
      <c r="CS14" s="77">
        <f t="shared" si="32"/>
        <v>0</v>
      </c>
      <c r="CT14" s="78">
        <f>ROUNDUP((BZ14*1+CE14*0.64+CJ14*0.36+CO14*0.14)/S3*100,0)</f>
        <v>42</v>
      </c>
      <c r="CU14" s="78">
        <f>ROUNDUP((CA14*1+CF14*0.64+CK14*0.36+CP14*0.14)/U3*100,0)</f>
        <v>5</v>
      </c>
      <c r="CV14" s="78">
        <f>ROUNDUP((CB14*1+CG14*0.64+CL14*0.36+CQ14*0.14)/W3*100,0)</f>
        <v>0</v>
      </c>
      <c r="CW14" s="78">
        <f>ROUNDUP((CC14*1+CH14*0.64+CM14*0.36+CR14*0.14)/Y3*100,0)</f>
        <v>0</v>
      </c>
      <c r="CX14" s="78">
        <f>ROUNDUP((CD14*1+CI14*0.64+CN14*0.36+CS14*0.14)/Y3*100,0)</f>
        <v>40</v>
      </c>
    </row>
    <row r="15" spans="1:104" ht="14.25" thickBot="1">
      <c r="A15" s="24">
        <v>6</v>
      </c>
      <c r="B15" s="37" t="s">
        <v>31</v>
      </c>
      <c r="C15" s="16">
        <v>4</v>
      </c>
      <c r="D15" s="16"/>
      <c r="E15" s="16"/>
      <c r="F15" s="22"/>
      <c r="G15" s="103">
        <f t="shared" si="0"/>
        <v>4</v>
      </c>
      <c r="H15" s="17">
        <v>4</v>
      </c>
      <c r="I15" s="18"/>
      <c r="J15" s="18"/>
      <c r="K15" s="20"/>
      <c r="L15" s="86">
        <f t="shared" si="1"/>
        <v>4</v>
      </c>
      <c r="M15" s="11">
        <v>4</v>
      </c>
      <c r="N15" s="11"/>
      <c r="O15" s="11"/>
      <c r="P15" s="12"/>
      <c r="Q15" s="87">
        <f t="shared" si="2"/>
        <v>4</v>
      </c>
      <c r="R15" s="11">
        <v>5</v>
      </c>
      <c r="S15" s="11"/>
      <c r="T15" s="11"/>
      <c r="U15" s="12"/>
      <c r="V15" s="87">
        <f t="shared" si="3"/>
        <v>5</v>
      </c>
      <c r="W15" s="11">
        <v>5</v>
      </c>
      <c r="X15" s="11">
        <v>4</v>
      </c>
      <c r="Y15" s="11"/>
      <c r="Z15" s="12"/>
      <c r="AA15" s="87">
        <f t="shared" si="4"/>
        <v>4.5</v>
      </c>
      <c r="AB15" s="11">
        <v>5</v>
      </c>
      <c r="AC15" s="10"/>
      <c r="AD15" s="12"/>
      <c r="AE15" s="13"/>
      <c r="AF15" s="87">
        <f t="shared" si="5"/>
        <v>5</v>
      </c>
      <c r="AG15" s="11">
        <v>5</v>
      </c>
      <c r="AH15" s="14"/>
      <c r="AI15" s="13"/>
      <c r="AJ15" s="13"/>
      <c r="AK15" s="105">
        <f t="shared" si="6"/>
        <v>5</v>
      </c>
      <c r="AL15" s="15">
        <v>3</v>
      </c>
      <c r="AM15" s="15"/>
      <c r="AN15" s="16"/>
      <c r="AO15" s="22"/>
      <c r="AP15" s="88">
        <f t="shared" si="7"/>
        <v>3</v>
      </c>
      <c r="AQ15" s="14">
        <v>4</v>
      </c>
      <c r="AR15" s="22"/>
      <c r="AS15" s="22"/>
      <c r="AT15" s="22"/>
      <c r="AU15" s="88">
        <f t="shared" si="8"/>
        <v>4</v>
      </c>
      <c r="AV15" s="14">
        <v>5</v>
      </c>
      <c r="AW15" s="22"/>
      <c r="AX15" s="22"/>
      <c r="AY15" s="22"/>
      <c r="AZ15" s="89">
        <f t="shared" si="9"/>
        <v>5</v>
      </c>
      <c r="BA15" s="14">
        <v>5</v>
      </c>
      <c r="BB15" s="22"/>
      <c r="BC15" s="22"/>
      <c r="BD15" s="22"/>
      <c r="BE15" s="89">
        <f t="shared" si="10"/>
        <v>5</v>
      </c>
      <c r="BF15" s="15">
        <v>5</v>
      </c>
      <c r="BG15" s="16"/>
      <c r="BH15" s="16"/>
      <c r="BI15" s="22"/>
      <c r="BJ15" s="89">
        <f t="shared" si="11"/>
        <v>5</v>
      </c>
      <c r="BK15" s="15">
        <v>5</v>
      </c>
      <c r="BL15" s="16">
        <v>4</v>
      </c>
      <c r="BM15" s="14"/>
      <c r="BN15" s="22"/>
      <c r="BO15" s="88">
        <f t="shared" si="12"/>
        <v>4.5</v>
      </c>
      <c r="BP15" s="14">
        <v>5</v>
      </c>
      <c r="BQ15" s="16"/>
      <c r="BR15" s="16"/>
      <c r="BS15" s="22"/>
      <c r="BT15" s="88">
        <f t="shared" si="13"/>
        <v>5</v>
      </c>
      <c r="BU15" s="15"/>
      <c r="BV15" s="16"/>
      <c r="BW15" s="16"/>
      <c r="BX15" s="22"/>
      <c r="BY15" s="88" t="e">
        <f t="shared" si="14"/>
        <v>#DIV/0!</v>
      </c>
      <c r="BZ15" s="83">
        <f t="shared" si="34"/>
        <v>9</v>
      </c>
      <c r="CA15" s="77">
        <f t="shared" si="15"/>
        <v>0</v>
      </c>
      <c r="CB15" s="77">
        <f t="shared" si="16"/>
        <v>0</v>
      </c>
      <c r="CC15" s="77">
        <f t="shared" si="17"/>
        <v>0</v>
      </c>
      <c r="CD15" s="77">
        <f t="shared" si="18"/>
        <v>7</v>
      </c>
      <c r="CE15" s="77">
        <f t="shared" si="33"/>
        <v>4</v>
      </c>
      <c r="CF15" s="77">
        <f t="shared" si="19"/>
        <v>2</v>
      </c>
      <c r="CG15" s="77">
        <f t="shared" si="20"/>
        <v>0</v>
      </c>
      <c r="CH15" s="77">
        <f t="shared" si="21"/>
        <v>0</v>
      </c>
      <c r="CI15" s="77">
        <f t="shared" si="22"/>
        <v>4</v>
      </c>
      <c r="CJ15" s="77">
        <f t="shared" si="23"/>
        <v>1</v>
      </c>
      <c r="CK15" s="77">
        <f t="shared" si="24"/>
        <v>0</v>
      </c>
      <c r="CL15" s="77">
        <f t="shared" si="25"/>
        <v>0</v>
      </c>
      <c r="CM15" s="77">
        <f t="shared" si="26"/>
        <v>0</v>
      </c>
      <c r="CN15" s="77">
        <f t="shared" si="27"/>
        <v>1</v>
      </c>
      <c r="CO15" s="77">
        <f t="shared" si="28"/>
        <v>0</v>
      </c>
      <c r="CP15" s="77">
        <f t="shared" si="29"/>
        <v>0</v>
      </c>
      <c r="CQ15" s="77">
        <f t="shared" si="30"/>
        <v>0</v>
      </c>
      <c r="CR15" s="77">
        <f t="shared" si="31"/>
        <v>0</v>
      </c>
      <c r="CS15" s="77">
        <f t="shared" si="32"/>
        <v>0</v>
      </c>
      <c r="CT15" s="78">
        <f>ROUNDUP((BZ15*1+CE15*0.64+CJ15*0.36+CO15*0.14)/S3*100,0)</f>
        <v>86</v>
      </c>
      <c r="CU15" s="78">
        <f>ROUNDUP((CA15*1+CF15*0.64+CK15*0.36+CP15*0.14)/U3*100,0)</f>
        <v>9</v>
      </c>
      <c r="CV15" s="78">
        <f>ROUNDUP((CB15*1+CG15*0.64+CL15*0.36+CQ15*0.14)/W3*100,0)</f>
        <v>0</v>
      </c>
      <c r="CW15" s="78">
        <f>ROUNDUP((CC15*1+CH15*0.64+CM15*0.36+CR15*0.14)/Y3*100,0)</f>
        <v>0</v>
      </c>
      <c r="CX15" s="78">
        <f>ROUNDUP((CD15*1+CI15*0.64+CN15*0.36+CS15*0.14)/Y3*100,0)</f>
        <v>67</v>
      </c>
    </row>
    <row r="16" spans="1:104" ht="14.25" thickBot="1">
      <c r="A16" s="24">
        <v>7</v>
      </c>
      <c r="B16" s="37" t="s">
        <v>32</v>
      </c>
      <c r="C16" s="16">
        <v>3</v>
      </c>
      <c r="D16" s="16"/>
      <c r="E16" s="16"/>
      <c r="F16" s="22"/>
      <c r="G16" s="103">
        <f t="shared" si="0"/>
        <v>3</v>
      </c>
      <c r="H16" s="17">
        <v>3</v>
      </c>
      <c r="I16" s="18"/>
      <c r="J16" s="18"/>
      <c r="K16" s="20"/>
      <c r="L16" s="86">
        <f t="shared" si="1"/>
        <v>3</v>
      </c>
      <c r="M16" s="11">
        <v>3</v>
      </c>
      <c r="N16" s="11"/>
      <c r="O16" s="11"/>
      <c r="P16" s="12"/>
      <c r="Q16" s="87">
        <f t="shared" si="2"/>
        <v>3</v>
      </c>
      <c r="R16" s="11">
        <v>3</v>
      </c>
      <c r="S16" s="11"/>
      <c r="T16" s="11"/>
      <c r="U16" s="12"/>
      <c r="V16" s="87">
        <f t="shared" si="3"/>
        <v>3</v>
      </c>
      <c r="W16" s="11">
        <v>4</v>
      </c>
      <c r="X16" s="11">
        <v>3</v>
      </c>
      <c r="Y16" s="11"/>
      <c r="Z16" s="12"/>
      <c r="AA16" s="87">
        <f t="shared" si="4"/>
        <v>3.5</v>
      </c>
      <c r="AB16" s="11">
        <v>5</v>
      </c>
      <c r="AC16" s="10"/>
      <c r="AD16" s="12"/>
      <c r="AE16" s="13"/>
      <c r="AF16" s="87">
        <f t="shared" si="5"/>
        <v>5</v>
      </c>
      <c r="AG16" s="11">
        <v>5</v>
      </c>
      <c r="AH16" s="14"/>
      <c r="AI16" s="13"/>
      <c r="AJ16" s="13"/>
      <c r="AK16" s="105">
        <f t="shared" si="6"/>
        <v>5</v>
      </c>
      <c r="AL16" s="15">
        <v>3</v>
      </c>
      <c r="AM16" s="15"/>
      <c r="AN16" s="16"/>
      <c r="AO16" s="22"/>
      <c r="AP16" s="88">
        <f t="shared" si="7"/>
        <v>3</v>
      </c>
      <c r="AQ16" s="14">
        <v>4</v>
      </c>
      <c r="AR16" s="22"/>
      <c r="AS16" s="22"/>
      <c r="AT16" s="22"/>
      <c r="AU16" s="88">
        <f t="shared" si="8"/>
        <v>4</v>
      </c>
      <c r="AV16" s="14">
        <v>4</v>
      </c>
      <c r="AW16" s="22"/>
      <c r="AX16" s="22"/>
      <c r="AY16" s="22"/>
      <c r="AZ16" s="89">
        <f t="shared" si="9"/>
        <v>4</v>
      </c>
      <c r="BA16" s="14">
        <v>5</v>
      </c>
      <c r="BB16" s="22"/>
      <c r="BC16" s="22"/>
      <c r="BD16" s="22"/>
      <c r="BE16" s="89">
        <f t="shared" si="10"/>
        <v>5</v>
      </c>
      <c r="BF16" s="15">
        <v>5</v>
      </c>
      <c r="BG16" s="16"/>
      <c r="BH16" s="16"/>
      <c r="BI16" s="22"/>
      <c r="BJ16" s="89">
        <f t="shared" si="11"/>
        <v>5</v>
      </c>
      <c r="BK16" s="15">
        <v>4</v>
      </c>
      <c r="BL16" s="16">
        <v>3</v>
      </c>
      <c r="BM16" s="14"/>
      <c r="BN16" s="22"/>
      <c r="BO16" s="88">
        <f t="shared" si="12"/>
        <v>3.5</v>
      </c>
      <c r="BP16" s="14">
        <v>4</v>
      </c>
      <c r="BQ16" s="16"/>
      <c r="BR16" s="16"/>
      <c r="BS16" s="22"/>
      <c r="BT16" s="88">
        <f t="shared" si="13"/>
        <v>4</v>
      </c>
      <c r="BU16" s="15"/>
      <c r="BV16" s="16"/>
      <c r="BW16" s="16"/>
      <c r="BX16" s="22"/>
      <c r="BY16" s="88" t="e">
        <f t="shared" si="14"/>
        <v>#DIV/0!</v>
      </c>
      <c r="BZ16" s="83">
        <f t="shared" si="34"/>
        <v>4</v>
      </c>
      <c r="CA16" s="77">
        <f t="shared" si="15"/>
        <v>0</v>
      </c>
      <c r="CB16" s="77">
        <f t="shared" si="16"/>
        <v>0</v>
      </c>
      <c r="CC16" s="77">
        <f t="shared" si="17"/>
        <v>0</v>
      </c>
      <c r="CD16" s="77">
        <f t="shared" si="18"/>
        <v>4</v>
      </c>
      <c r="CE16" s="77">
        <f t="shared" si="33"/>
        <v>5</v>
      </c>
      <c r="CF16" s="77">
        <f t="shared" si="19"/>
        <v>0</v>
      </c>
      <c r="CG16" s="77">
        <f t="shared" si="20"/>
        <v>0</v>
      </c>
      <c r="CH16" s="77">
        <f t="shared" si="21"/>
        <v>0</v>
      </c>
      <c r="CI16" s="77">
        <f t="shared" si="22"/>
        <v>3</v>
      </c>
      <c r="CJ16" s="77">
        <f t="shared" si="23"/>
        <v>5</v>
      </c>
      <c r="CK16" s="77">
        <f t="shared" si="24"/>
        <v>2</v>
      </c>
      <c r="CL16" s="77">
        <f t="shared" si="25"/>
        <v>0</v>
      </c>
      <c r="CM16" s="77">
        <f t="shared" si="26"/>
        <v>0</v>
      </c>
      <c r="CN16" s="77">
        <f t="shared" si="27"/>
        <v>5</v>
      </c>
      <c r="CO16" s="77">
        <f t="shared" si="28"/>
        <v>0</v>
      </c>
      <c r="CP16" s="77">
        <f t="shared" si="29"/>
        <v>0</v>
      </c>
      <c r="CQ16" s="77">
        <f t="shared" si="30"/>
        <v>0</v>
      </c>
      <c r="CR16" s="77">
        <f t="shared" si="31"/>
        <v>0</v>
      </c>
      <c r="CS16" s="77">
        <f t="shared" si="32"/>
        <v>0</v>
      </c>
      <c r="CT16" s="78">
        <f>ROUNDUP((BZ16*1+CE16*0.64+CJ16*0.36+CO16*0.14)/S3*100,0)</f>
        <v>65</v>
      </c>
      <c r="CU16" s="78">
        <f>ROUNDUP((CA16*1+CF16*0.64+CK16*0.36+CP16*0.14)/U3*100,0)</f>
        <v>5</v>
      </c>
      <c r="CV16" s="78">
        <f>ROUNDUP((CB16*1+CG16*0.64+CL16*0.36+CQ16*0.14)/W3*100,0)</f>
        <v>0</v>
      </c>
      <c r="CW16" s="78">
        <f>ROUNDUP((CC16*1+CH16*0.64+CM16*0.36+CR16*0.14)/Y3*100,0)</f>
        <v>0</v>
      </c>
      <c r="CX16" s="78">
        <f>ROUNDUP((CD16*1+CI16*0.64+CN16*0.36+CS16*0.14)/Y3*100,0)</f>
        <v>52</v>
      </c>
    </row>
    <row r="17" spans="1:102" ht="14.25" thickBot="1">
      <c r="A17" s="24">
        <v>8</v>
      </c>
      <c r="B17" s="37" t="s">
        <v>33</v>
      </c>
      <c r="C17" s="16">
        <v>3</v>
      </c>
      <c r="D17" s="16"/>
      <c r="E17" s="16"/>
      <c r="F17" s="22"/>
      <c r="G17" s="103">
        <f t="shared" si="0"/>
        <v>3</v>
      </c>
      <c r="H17" s="17">
        <v>3</v>
      </c>
      <c r="I17" s="18"/>
      <c r="J17" s="18"/>
      <c r="K17" s="20"/>
      <c r="L17" s="86">
        <f t="shared" si="1"/>
        <v>3</v>
      </c>
      <c r="M17" s="11">
        <v>3</v>
      </c>
      <c r="N17" s="11"/>
      <c r="O17" s="11"/>
      <c r="P17" s="12"/>
      <c r="Q17" s="87">
        <f t="shared" si="2"/>
        <v>3</v>
      </c>
      <c r="R17" s="11">
        <v>3</v>
      </c>
      <c r="S17" s="11"/>
      <c r="T17" s="11"/>
      <c r="U17" s="12"/>
      <c r="V17" s="87">
        <f t="shared" si="3"/>
        <v>3</v>
      </c>
      <c r="W17" s="11">
        <v>3</v>
      </c>
      <c r="X17" s="11">
        <v>3</v>
      </c>
      <c r="Y17" s="11"/>
      <c r="Z17" s="12"/>
      <c r="AA17" s="87">
        <f t="shared" si="4"/>
        <v>3</v>
      </c>
      <c r="AB17" s="11">
        <v>4</v>
      </c>
      <c r="AC17" s="10"/>
      <c r="AD17" s="12"/>
      <c r="AE17" s="13"/>
      <c r="AF17" s="87">
        <f t="shared" si="5"/>
        <v>4</v>
      </c>
      <c r="AG17" s="11">
        <v>4</v>
      </c>
      <c r="AH17" s="14"/>
      <c r="AI17" s="13"/>
      <c r="AJ17" s="13"/>
      <c r="AK17" s="105">
        <f t="shared" si="6"/>
        <v>4</v>
      </c>
      <c r="AL17" s="15">
        <v>3</v>
      </c>
      <c r="AM17" s="15"/>
      <c r="AN17" s="16"/>
      <c r="AO17" s="22"/>
      <c r="AP17" s="88">
        <f t="shared" si="7"/>
        <v>3</v>
      </c>
      <c r="AQ17" s="14">
        <v>3</v>
      </c>
      <c r="AR17" s="22"/>
      <c r="AS17" s="22"/>
      <c r="AT17" s="22"/>
      <c r="AU17" s="88">
        <f t="shared" si="8"/>
        <v>3</v>
      </c>
      <c r="AV17" s="14">
        <v>4</v>
      </c>
      <c r="AW17" s="22"/>
      <c r="AX17" s="22"/>
      <c r="AY17" s="22"/>
      <c r="AZ17" s="89">
        <f t="shared" si="9"/>
        <v>4</v>
      </c>
      <c r="BA17" s="14">
        <v>4</v>
      </c>
      <c r="BB17" s="22"/>
      <c r="BC17" s="22"/>
      <c r="BD17" s="22"/>
      <c r="BE17" s="89">
        <f t="shared" si="10"/>
        <v>4</v>
      </c>
      <c r="BF17" s="15">
        <v>4</v>
      </c>
      <c r="BG17" s="16"/>
      <c r="BH17" s="16"/>
      <c r="BI17" s="22"/>
      <c r="BJ17" s="89">
        <f t="shared" si="11"/>
        <v>4</v>
      </c>
      <c r="BK17" s="15">
        <v>3</v>
      </c>
      <c r="BL17" s="16">
        <v>3</v>
      </c>
      <c r="BM17" s="14"/>
      <c r="BN17" s="22"/>
      <c r="BO17" s="88">
        <f t="shared" si="12"/>
        <v>3</v>
      </c>
      <c r="BP17" s="14">
        <v>4</v>
      </c>
      <c r="BQ17" s="16"/>
      <c r="BR17" s="16"/>
      <c r="BS17" s="22"/>
      <c r="BT17" s="88">
        <f t="shared" si="13"/>
        <v>4</v>
      </c>
      <c r="BU17" s="15"/>
      <c r="BV17" s="16"/>
      <c r="BW17" s="16"/>
      <c r="BX17" s="22"/>
      <c r="BY17" s="88" t="e">
        <f t="shared" si="14"/>
        <v>#DIV/0!</v>
      </c>
      <c r="BZ17" s="83">
        <f t="shared" si="34"/>
        <v>0</v>
      </c>
      <c r="CA17" s="77">
        <f t="shared" si="15"/>
        <v>0</v>
      </c>
      <c r="CB17" s="77">
        <f t="shared" si="16"/>
        <v>0</v>
      </c>
      <c r="CC17" s="77">
        <f t="shared" si="17"/>
        <v>0</v>
      </c>
      <c r="CD17" s="77">
        <f t="shared" si="18"/>
        <v>0</v>
      </c>
      <c r="CE17" s="77">
        <f t="shared" si="33"/>
        <v>6</v>
      </c>
      <c r="CF17" s="77">
        <f t="shared" si="19"/>
        <v>0</v>
      </c>
      <c r="CG17" s="77">
        <f t="shared" si="20"/>
        <v>0</v>
      </c>
      <c r="CH17" s="77">
        <f t="shared" si="21"/>
        <v>0</v>
      </c>
      <c r="CI17" s="77">
        <f t="shared" si="22"/>
        <v>6</v>
      </c>
      <c r="CJ17" s="77">
        <f t="shared" si="23"/>
        <v>8</v>
      </c>
      <c r="CK17" s="77">
        <f t="shared" si="24"/>
        <v>2</v>
      </c>
      <c r="CL17" s="77">
        <f t="shared" si="25"/>
        <v>0</v>
      </c>
      <c r="CM17" s="77">
        <f t="shared" si="26"/>
        <v>0</v>
      </c>
      <c r="CN17" s="77">
        <f t="shared" si="27"/>
        <v>8</v>
      </c>
      <c r="CO17" s="77">
        <f t="shared" si="28"/>
        <v>0</v>
      </c>
      <c r="CP17" s="77">
        <f t="shared" si="29"/>
        <v>0</v>
      </c>
      <c r="CQ17" s="77">
        <f t="shared" si="30"/>
        <v>0</v>
      </c>
      <c r="CR17" s="77">
        <f t="shared" si="31"/>
        <v>0</v>
      </c>
      <c r="CS17" s="77">
        <f t="shared" si="32"/>
        <v>0</v>
      </c>
      <c r="CT17" s="78">
        <f>ROUNDUP((BZ17*1+CE17*0.64+CJ17*0.36+CO17*0.14)/S3*100,0)</f>
        <v>48</v>
      </c>
      <c r="CU17" s="78">
        <f>ROUNDUP((CA17*1+CF17*0.64+CK17*0.36+CP17*0.14)/U3*100,0)</f>
        <v>5</v>
      </c>
      <c r="CV17" s="78">
        <f>ROUNDUP((CB17*1+CG17*0.64+CL17*0.36+CQ17*0.14)/W3*100,0)</f>
        <v>0</v>
      </c>
      <c r="CW17" s="78">
        <f>ROUNDUP((CC17*1+CH17*0.64+CM17*0.36+CR17*0.14)/Y3*100,0)</f>
        <v>0</v>
      </c>
      <c r="CX17" s="78">
        <f>ROUNDUP((CD17*1+CI17*0.64+CN17*0.36+CS17*0.14)/Y3*100,0)</f>
        <v>45</v>
      </c>
    </row>
    <row r="18" spans="1:102" ht="14.25" thickBot="1">
      <c r="A18" s="24">
        <v>9</v>
      </c>
      <c r="B18" s="37" t="s">
        <v>34</v>
      </c>
      <c r="C18" s="16">
        <v>4</v>
      </c>
      <c r="D18" s="16"/>
      <c r="E18" s="16"/>
      <c r="F18" s="22"/>
      <c r="G18" s="103">
        <f t="shared" si="0"/>
        <v>4</v>
      </c>
      <c r="H18" s="17">
        <v>4</v>
      </c>
      <c r="I18" s="18"/>
      <c r="J18" s="18"/>
      <c r="K18" s="20"/>
      <c r="L18" s="86">
        <f t="shared" si="1"/>
        <v>4</v>
      </c>
      <c r="M18" s="11">
        <v>4</v>
      </c>
      <c r="N18" s="11"/>
      <c r="O18" s="11"/>
      <c r="P18" s="12"/>
      <c r="Q18" s="87">
        <f t="shared" si="2"/>
        <v>4</v>
      </c>
      <c r="R18" s="11">
        <v>4</v>
      </c>
      <c r="S18" s="11"/>
      <c r="T18" s="11"/>
      <c r="U18" s="12"/>
      <c r="V18" s="87">
        <f t="shared" si="3"/>
        <v>4</v>
      </c>
      <c r="W18" s="11">
        <v>5</v>
      </c>
      <c r="X18" s="11">
        <v>5</v>
      </c>
      <c r="Y18" s="11"/>
      <c r="Z18" s="12"/>
      <c r="AA18" s="87">
        <f t="shared" si="4"/>
        <v>5</v>
      </c>
      <c r="AB18" s="11">
        <v>5</v>
      </c>
      <c r="AC18" s="10"/>
      <c r="AD18" s="12"/>
      <c r="AE18" s="13"/>
      <c r="AF18" s="87">
        <f t="shared" si="5"/>
        <v>5</v>
      </c>
      <c r="AG18" s="11">
        <v>5</v>
      </c>
      <c r="AH18" s="14"/>
      <c r="AI18" s="13"/>
      <c r="AJ18" s="13"/>
      <c r="AK18" s="105">
        <f t="shared" si="6"/>
        <v>5</v>
      </c>
      <c r="AL18" s="15">
        <v>4</v>
      </c>
      <c r="AM18" s="15"/>
      <c r="AN18" s="16"/>
      <c r="AO18" s="22"/>
      <c r="AP18" s="88">
        <f t="shared" si="7"/>
        <v>4</v>
      </c>
      <c r="AQ18" s="14">
        <v>4</v>
      </c>
      <c r="AR18" s="22"/>
      <c r="AS18" s="22"/>
      <c r="AT18" s="22"/>
      <c r="AU18" s="88">
        <f t="shared" si="8"/>
        <v>4</v>
      </c>
      <c r="AV18" s="14">
        <v>4</v>
      </c>
      <c r="AW18" s="22"/>
      <c r="AX18" s="22"/>
      <c r="AY18" s="22"/>
      <c r="AZ18" s="89">
        <f t="shared" si="9"/>
        <v>4</v>
      </c>
      <c r="BA18" s="14">
        <v>5</v>
      </c>
      <c r="BB18" s="22"/>
      <c r="BC18" s="22"/>
      <c r="BD18" s="22"/>
      <c r="BE18" s="89">
        <f t="shared" si="10"/>
        <v>5</v>
      </c>
      <c r="BF18" s="15">
        <v>5</v>
      </c>
      <c r="BG18" s="16"/>
      <c r="BH18" s="16"/>
      <c r="BI18" s="22"/>
      <c r="BJ18" s="89">
        <f t="shared" si="11"/>
        <v>5</v>
      </c>
      <c r="BK18" s="15">
        <v>5</v>
      </c>
      <c r="BL18" s="16">
        <v>5</v>
      </c>
      <c r="BM18" s="14"/>
      <c r="BN18" s="22"/>
      <c r="BO18" s="88">
        <f t="shared" si="12"/>
        <v>5</v>
      </c>
      <c r="BP18" s="14">
        <v>5</v>
      </c>
      <c r="BQ18" s="16"/>
      <c r="BR18" s="16"/>
      <c r="BS18" s="22"/>
      <c r="BT18" s="88">
        <f t="shared" si="13"/>
        <v>5</v>
      </c>
      <c r="BU18" s="15"/>
      <c r="BV18" s="16"/>
      <c r="BW18" s="16"/>
      <c r="BX18" s="22"/>
      <c r="BY18" s="88" t="e">
        <f t="shared" si="14"/>
        <v>#DIV/0!</v>
      </c>
      <c r="BZ18" s="83">
        <f t="shared" si="34"/>
        <v>7</v>
      </c>
      <c r="CA18" s="77">
        <f t="shared" si="15"/>
        <v>2</v>
      </c>
      <c r="CB18" s="77">
        <f t="shared" si="16"/>
        <v>0</v>
      </c>
      <c r="CC18" s="77">
        <f t="shared" si="17"/>
        <v>0</v>
      </c>
      <c r="CD18" s="77">
        <f t="shared" si="18"/>
        <v>7</v>
      </c>
      <c r="CE18" s="77">
        <f t="shared" si="33"/>
        <v>7</v>
      </c>
      <c r="CF18" s="77">
        <f t="shared" si="19"/>
        <v>0</v>
      </c>
      <c r="CG18" s="77">
        <f t="shared" si="20"/>
        <v>0</v>
      </c>
      <c r="CH18" s="77">
        <f t="shared" si="21"/>
        <v>0</v>
      </c>
      <c r="CI18" s="77">
        <f t="shared" si="22"/>
        <v>7</v>
      </c>
      <c r="CJ18" s="77">
        <f t="shared" si="23"/>
        <v>0</v>
      </c>
      <c r="CK18" s="77">
        <f t="shared" si="24"/>
        <v>0</v>
      </c>
      <c r="CL18" s="77">
        <f t="shared" si="25"/>
        <v>0</v>
      </c>
      <c r="CM18" s="77">
        <f t="shared" si="26"/>
        <v>0</v>
      </c>
      <c r="CN18" s="77">
        <f t="shared" si="27"/>
        <v>0</v>
      </c>
      <c r="CO18" s="77">
        <f t="shared" si="28"/>
        <v>0</v>
      </c>
      <c r="CP18" s="77">
        <f t="shared" si="29"/>
        <v>0</v>
      </c>
      <c r="CQ18" s="77">
        <f t="shared" si="30"/>
        <v>0</v>
      </c>
      <c r="CR18" s="77">
        <f t="shared" si="31"/>
        <v>0</v>
      </c>
      <c r="CS18" s="77">
        <f t="shared" si="32"/>
        <v>0</v>
      </c>
      <c r="CT18" s="78">
        <f>ROUNDUP((BZ18*1+CE18*0.64+CJ18*0.36+CO18*0.14)/S3*100,0)</f>
        <v>82</v>
      </c>
      <c r="CU18" s="78">
        <f>ROUNDUP((CA18*1+CF18*0.64+CK18*0.36+CP18*0.14)/U3*100,0)</f>
        <v>14</v>
      </c>
      <c r="CV18" s="78">
        <f>ROUNDUP((CB18*1+CG18*0.64+CL18*0.36+CQ18*0.14)/W3*100,0)</f>
        <v>0</v>
      </c>
      <c r="CW18" s="78">
        <f>ROUNDUP((CC18*1+CH18*0.64+CM18*0.36+CR18*0.14)/Y3*100,0)</f>
        <v>0</v>
      </c>
      <c r="CX18" s="78">
        <f>ROUNDUP((CD18*1+CI18*0.64+CN18*0.36+CS18*0.14)/Y3*100,0)</f>
        <v>77</v>
      </c>
    </row>
    <row r="19" spans="1:102" ht="14.25" thickBot="1">
      <c r="A19" s="24">
        <v>10</v>
      </c>
      <c r="B19" s="37" t="s">
        <v>35</v>
      </c>
      <c r="C19" s="16">
        <v>2</v>
      </c>
      <c r="D19" s="16"/>
      <c r="E19" s="16"/>
      <c r="F19" s="22"/>
      <c r="G19" s="103">
        <f t="shared" si="0"/>
        <v>2</v>
      </c>
      <c r="H19" s="17">
        <v>3</v>
      </c>
      <c r="I19" s="18"/>
      <c r="J19" s="18"/>
      <c r="K19" s="20"/>
      <c r="L19" s="86">
        <f t="shared" si="1"/>
        <v>3</v>
      </c>
      <c r="M19" s="11">
        <v>3</v>
      </c>
      <c r="N19" s="11"/>
      <c r="O19" s="11"/>
      <c r="P19" s="12"/>
      <c r="Q19" s="87">
        <f t="shared" si="2"/>
        <v>3</v>
      </c>
      <c r="R19" s="11">
        <v>3</v>
      </c>
      <c r="S19" s="11"/>
      <c r="T19" s="11"/>
      <c r="U19" s="12"/>
      <c r="V19" s="87">
        <f t="shared" si="3"/>
        <v>3</v>
      </c>
      <c r="W19" s="11">
        <v>3</v>
      </c>
      <c r="X19" s="11">
        <v>3</v>
      </c>
      <c r="Y19" s="11"/>
      <c r="Z19" s="12"/>
      <c r="AA19" s="87">
        <f t="shared" si="4"/>
        <v>3</v>
      </c>
      <c r="AB19" s="17">
        <v>4</v>
      </c>
      <c r="AC19" s="18"/>
      <c r="AD19" s="19"/>
      <c r="AE19" s="20"/>
      <c r="AF19" s="87">
        <f t="shared" si="5"/>
        <v>4</v>
      </c>
      <c r="AG19" s="17">
        <v>4</v>
      </c>
      <c r="AH19" s="14"/>
      <c r="AI19" s="20"/>
      <c r="AJ19" s="20"/>
      <c r="AK19" s="105">
        <f t="shared" si="6"/>
        <v>4</v>
      </c>
      <c r="AL19" s="15">
        <v>3</v>
      </c>
      <c r="AM19" s="15"/>
      <c r="AN19" s="16"/>
      <c r="AO19" s="22"/>
      <c r="AP19" s="88">
        <f t="shared" si="7"/>
        <v>3</v>
      </c>
      <c r="AQ19" s="14">
        <v>4</v>
      </c>
      <c r="AR19" s="22"/>
      <c r="AS19" s="22"/>
      <c r="AT19" s="22"/>
      <c r="AU19" s="88">
        <f t="shared" si="8"/>
        <v>4</v>
      </c>
      <c r="AV19" s="14">
        <v>3</v>
      </c>
      <c r="AW19" s="22"/>
      <c r="AX19" s="22"/>
      <c r="AY19" s="22"/>
      <c r="AZ19" s="89">
        <f t="shared" si="9"/>
        <v>3</v>
      </c>
      <c r="BA19" s="14">
        <v>4</v>
      </c>
      <c r="BB19" s="22"/>
      <c r="BC19" s="22"/>
      <c r="BD19" s="22"/>
      <c r="BE19" s="89">
        <f t="shared" si="10"/>
        <v>4</v>
      </c>
      <c r="BF19" s="15">
        <v>5</v>
      </c>
      <c r="BG19" s="16"/>
      <c r="BH19" s="16"/>
      <c r="BI19" s="22"/>
      <c r="BJ19" s="89">
        <f t="shared" si="11"/>
        <v>5</v>
      </c>
      <c r="BK19" s="15">
        <v>3</v>
      </c>
      <c r="BL19" s="16">
        <v>3</v>
      </c>
      <c r="BM19" s="14"/>
      <c r="BN19" s="22"/>
      <c r="BO19" s="88">
        <f t="shared" si="12"/>
        <v>3</v>
      </c>
      <c r="BP19" s="14">
        <v>4</v>
      </c>
      <c r="BQ19" s="16"/>
      <c r="BR19" s="16"/>
      <c r="BS19" s="22"/>
      <c r="BT19" s="88">
        <f t="shared" si="13"/>
        <v>4</v>
      </c>
      <c r="BU19" s="15"/>
      <c r="BV19" s="16"/>
      <c r="BW19" s="16"/>
      <c r="BX19" s="22"/>
      <c r="BY19" s="88" t="e">
        <f t="shared" si="14"/>
        <v>#DIV/0!</v>
      </c>
      <c r="BZ19" s="83">
        <f t="shared" si="34"/>
        <v>1</v>
      </c>
      <c r="CA19" s="77">
        <f t="shared" si="15"/>
        <v>0</v>
      </c>
      <c r="CB19" s="77">
        <f t="shared" si="16"/>
        <v>0</v>
      </c>
      <c r="CC19" s="77">
        <f t="shared" si="17"/>
        <v>0</v>
      </c>
      <c r="CD19" s="77">
        <f t="shared" si="18"/>
        <v>1</v>
      </c>
      <c r="CE19" s="77">
        <f t="shared" si="33"/>
        <v>5</v>
      </c>
      <c r="CF19" s="77">
        <f t="shared" si="19"/>
        <v>0</v>
      </c>
      <c r="CG19" s="77">
        <f t="shared" si="20"/>
        <v>0</v>
      </c>
      <c r="CH19" s="77">
        <f t="shared" si="21"/>
        <v>0</v>
      </c>
      <c r="CI19" s="77">
        <f t="shared" si="22"/>
        <v>5</v>
      </c>
      <c r="CJ19" s="77">
        <f t="shared" si="23"/>
        <v>7</v>
      </c>
      <c r="CK19" s="77">
        <f t="shared" si="24"/>
        <v>2</v>
      </c>
      <c r="CL19" s="77">
        <f t="shared" si="25"/>
        <v>0</v>
      </c>
      <c r="CM19" s="77">
        <f t="shared" si="26"/>
        <v>0</v>
      </c>
      <c r="CN19" s="77">
        <f t="shared" si="27"/>
        <v>7</v>
      </c>
      <c r="CO19" s="77">
        <f t="shared" si="28"/>
        <v>1</v>
      </c>
      <c r="CP19" s="77">
        <f t="shared" si="29"/>
        <v>0</v>
      </c>
      <c r="CQ19" s="77">
        <f t="shared" si="30"/>
        <v>0</v>
      </c>
      <c r="CR19" s="77">
        <f t="shared" si="31"/>
        <v>0</v>
      </c>
      <c r="CS19" s="77">
        <f t="shared" si="32"/>
        <v>1</v>
      </c>
      <c r="CT19" s="78">
        <f>ROUNDUP((BZ19*1+CE19*0.64+CJ19*0.36+CO19*0.14)/S3*100,0)</f>
        <v>49</v>
      </c>
      <c r="CU19" s="78">
        <f>ROUNDUP((CA19*1+CF19*0.64+CK19*0.36+CP19*0.14)/U3*100,0)</f>
        <v>5</v>
      </c>
      <c r="CV19" s="78">
        <f>ROUNDUP((CB19*1+CG19*0.64+CL19*0.36+CQ19*0.14)/W3*100,0)</f>
        <v>0</v>
      </c>
      <c r="CW19" s="78">
        <f>ROUNDUP((CC19*1+CH19*0.64+CM19*0.36+CR19*0.14)/Y3*100,0)</f>
        <v>0</v>
      </c>
      <c r="CX19" s="78">
        <f>ROUNDUP((CD19*1+CI19*0.64+CN19*0.36+CS19*0.14)/Y3*100,0)</f>
        <v>46</v>
      </c>
    </row>
    <row r="20" spans="1:102" ht="14.25" thickBot="1">
      <c r="A20" s="24">
        <v>11</v>
      </c>
      <c r="B20" s="37" t="s">
        <v>36</v>
      </c>
      <c r="C20" s="16">
        <v>3</v>
      </c>
      <c r="D20" s="16"/>
      <c r="E20" s="16"/>
      <c r="F20" s="22"/>
      <c r="G20" s="103">
        <f t="shared" si="0"/>
        <v>3</v>
      </c>
      <c r="H20" s="17">
        <v>3</v>
      </c>
      <c r="I20" s="18"/>
      <c r="J20" s="18"/>
      <c r="K20" s="20"/>
      <c r="L20" s="86">
        <f t="shared" si="1"/>
        <v>3</v>
      </c>
      <c r="M20" s="11">
        <v>3</v>
      </c>
      <c r="N20" s="11"/>
      <c r="O20" s="11"/>
      <c r="P20" s="12"/>
      <c r="Q20" s="87">
        <f t="shared" si="2"/>
        <v>3</v>
      </c>
      <c r="R20" s="11">
        <v>4</v>
      </c>
      <c r="S20" s="11"/>
      <c r="T20" s="11"/>
      <c r="U20" s="12"/>
      <c r="V20" s="87">
        <f t="shared" si="3"/>
        <v>4</v>
      </c>
      <c r="W20" s="11">
        <v>3</v>
      </c>
      <c r="X20" s="11">
        <v>3</v>
      </c>
      <c r="Y20" s="11"/>
      <c r="Z20" s="12"/>
      <c r="AA20" s="87">
        <f t="shared" si="4"/>
        <v>3</v>
      </c>
      <c r="AB20" s="17">
        <v>4</v>
      </c>
      <c r="AC20" s="18"/>
      <c r="AD20" s="19"/>
      <c r="AE20" s="20"/>
      <c r="AF20" s="87">
        <f t="shared" si="5"/>
        <v>4</v>
      </c>
      <c r="AG20" s="17">
        <v>4</v>
      </c>
      <c r="AH20" s="14"/>
      <c r="AI20" s="20"/>
      <c r="AJ20" s="20"/>
      <c r="AK20" s="105">
        <f t="shared" si="6"/>
        <v>4</v>
      </c>
      <c r="AL20" s="15">
        <v>3</v>
      </c>
      <c r="AM20" s="15"/>
      <c r="AN20" s="16"/>
      <c r="AO20" s="22"/>
      <c r="AP20" s="88">
        <f t="shared" si="7"/>
        <v>3</v>
      </c>
      <c r="AQ20" s="14">
        <v>4</v>
      </c>
      <c r="AR20" s="22"/>
      <c r="AS20" s="22"/>
      <c r="AT20" s="22"/>
      <c r="AU20" s="88">
        <f t="shared" si="8"/>
        <v>4</v>
      </c>
      <c r="AV20" s="14">
        <v>3</v>
      </c>
      <c r="AW20" s="22"/>
      <c r="AX20" s="22"/>
      <c r="AY20" s="22"/>
      <c r="AZ20" s="89">
        <f t="shared" si="9"/>
        <v>3</v>
      </c>
      <c r="BA20" s="14">
        <v>4</v>
      </c>
      <c r="BB20" s="22"/>
      <c r="BC20" s="22"/>
      <c r="BD20" s="22"/>
      <c r="BE20" s="89">
        <f t="shared" si="10"/>
        <v>4</v>
      </c>
      <c r="BF20" s="15">
        <v>5</v>
      </c>
      <c r="BG20" s="16"/>
      <c r="BH20" s="16"/>
      <c r="BI20" s="22"/>
      <c r="BJ20" s="89">
        <f t="shared" si="11"/>
        <v>5</v>
      </c>
      <c r="BK20" s="15">
        <v>3</v>
      </c>
      <c r="BL20" s="16">
        <v>3</v>
      </c>
      <c r="BM20" s="14"/>
      <c r="BN20" s="22"/>
      <c r="BO20" s="88">
        <f t="shared" si="12"/>
        <v>3</v>
      </c>
      <c r="BP20" s="14">
        <v>5</v>
      </c>
      <c r="BQ20" s="16"/>
      <c r="BR20" s="16"/>
      <c r="BS20" s="22"/>
      <c r="BT20" s="88">
        <f t="shared" si="13"/>
        <v>5</v>
      </c>
      <c r="BU20" s="15"/>
      <c r="BV20" s="16"/>
      <c r="BW20" s="16"/>
      <c r="BX20" s="22"/>
      <c r="BY20" s="88" t="e">
        <f t="shared" si="14"/>
        <v>#DIV/0!</v>
      </c>
      <c r="BZ20" s="83">
        <f t="shared" si="34"/>
        <v>2</v>
      </c>
      <c r="CA20" s="77">
        <f t="shared" si="15"/>
        <v>0</v>
      </c>
      <c r="CB20" s="77">
        <f t="shared" si="16"/>
        <v>0</v>
      </c>
      <c r="CC20" s="77">
        <f t="shared" si="17"/>
        <v>0</v>
      </c>
      <c r="CD20" s="77">
        <f t="shared" si="18"/>
        <v>2</v>
      </c>
      <c r="CE20" s="77">
        <f t="shared" si="33"/>
        <v>5</v>
      </c>
      <c r="CF20" s="77">
        <f t="shared" si="19"/>
        <v>0</v>
      </c>
      <c r="CG20" s="77">
        <f t="shared" si="20"/>
        <v>0</v>
      </c>
      <c r="CH20" s="77">
        <f t="shared" si="21"/>
        <v>0</v>
      </c>
      <c r="CI20" s="77">
        <f t="shared" si="22"/>
        <v>5</v>
      </c>
      <c r="CJ20" s="77">
        <f t="shared" si="23"/>
        <v>7</v>
      </c>
      <c r="CK20" s="77">
        <f t="shared" si="24"/>
        <v>2</v>
      </c>
      <c r="CL20" s="77">
        <f t="shared" si="25"/>
        <v>0</v>
      </c>
      <c r="CM20" s="77">
        <f t="shared" si="26"/>
        <v>0</v>
      </c>
      <c r="CN20" s="77">
        <f t="shared" si="27"/>
        <v>7</v>
      </c>
      <c r="CO20" s="77">
        <f t="shared" si="28"/>
        <v>0</v>
      </c>
      <c r="CP20" s="77">
        <f t="shared" si="29"/>
        <v>0</v>
      </c>
      <c r="CQ20" s="77">
        <f t="shared" si="30"/>
        <v>0</v>
      </c>
      <c r="CR20" s="77">
        <f t="shared" si="31"/>
        <v>0</v>
      </c>
      <c r="CS20" s="77">
        <f t="shared" si="32"/>
        <v>0</v>
      </c>
      <c r="CT20" s="78">
        <f>ROUNDUP((BZ20*1+CE20*0.64+CJ20*0.36+CO20*0.14)/S3*100,0)</f>
        <v>56</v>
      </c>
      <c r="CU20" s="78">
        <f>ROUNDUP((CA20*1+CF20*0.64+CK20*0.36+CP20*0.14)/U3*100,0)</f>
        <v>5</v>
      </c>
      <c r="CV20" s="78">
        <f>ROUNDUP((CB20*1+CG20*0.64+CL20*0.36+CQ20*0.14)/W3*100,0)</f>
        <v>0</v>
      </c>
      <c r="CW20" s="78">
        <f>ROUNDUP((CC20*1+CH20*0.64+CM20*0.36+CR20*0.14)/Y3*100,0)</f>
        <v>0</v>
      </c>
      <c r="CX20" s="78">
        <f>ROUNDUP((CD20*1+CI20*0.64+CN20*0.36+CS20*0.14)/Y3*100,0)</f>
        <v>52</v>
      </c>
    </row>
    <row r="21" spans="1:102" ht="14.25" thickBot="1">
      <c r="A21" s="24">
        <v>12</v>
      </c>
      <c r="B21" s="37" t="s">
        <v>37</v>
      </c>
      <c r="C21" s="16">
        <v>3</v>
      </c>
      <c r="D21" s="16"/>
      <c r="E21" s="16"/>
      <c r="F21" s="22"/>
      <c r="G21" s="103">
        <f t="shared" si="0"/>
        <v>3</v>
      </c>
      <c r="H21" s="17">
        <v>3</v>
      </c>
      <c r="I21" s="18"/>
      <c r="J21" s="18"/>
      <c r="K21" s="20"/>
      <c r="L21" s="86">
        <f t="shared" si="1"/>
        <v>3</v>
      </c>
      <c r="M21" s="11">
        <v>3</v>
      </c>
      <c r="N21" s="11"/>
      <c r="O21" s="11"/>
      <c r="P21" s="12"/>
      <c r="Q21" s="87">
        <f t="shared" si="2"/>
        <v>3</v>
      </c>
      <c r="R21" s="11">
        <v>3</v>
      </c>
      <c r="S21" s="11"/>
      <c r="T21" s="11"/>
      <c r="U21" s="12"/>
      <c r="V21" s="87">
        <f t="shared" si="3"/>
        <v>3</v>
      </c>
      <c r="W21" s="11">
        <v>3</v>
      </c>
      <c r="X21" s="11">
        <v>3</v>
      </c>
      <c r="Y21" s="11"/>
      <c r="Z21" s="12"/>
      <c r="AA21" s="87">
        <f t="shared" si="4"/>
        <v>3</v>
      </c>
      <c r="AB21" s="17">
        <v>4</v>
      </c>
      <c r="AC21" s="18"/>
      <c r="AD21" s="19"/>
      <c r="AE21" s="20"/>
      <c r="AF21" s="87">
        <f t="shared" si="5"/>
        <v>4</v>
      </c>
      <c r="AG21" s="17">
        <v>4</v>
      </c>
      <c r="AH21" s="14"/>
      <c r="AI21" s="20"/>
      <c r="AJ21" s="20"/>
      <c r="AK21" s="105">
        <f t="shared" si="6"/>
        <v>4</v>
      </c>
      <c r="AL21" s="15">
        <v>3</v>
      </c>
      <c r="AM21" s="15"/>
      <c r="AN21" s="16"/>
      <c r="AO21" s="22"/>
      <c r="AP21" s="88">
        <f t="shared" si="7"/>
        <v>3</v>
      </c>
      <c r="AQ21" s="14">
        <v>3</v>
      </c>
      <c r="AR21" s="22"/>
      <c r="AS21" s="22"/>
      <c r="AT21" s="22"/>
      <c r="AU21" s="88">
        <f t="shared" si="8"/>
        <v>3</v>
      </c>
      <c r="AV21" s="14">
        <v>3</v>
      </c>
      <c r="AW21" s="22"/>
      <c r="AX21" s="22"/>
      <c r="AY21" s="22"/>
      <c r="AZ21" s="89">
        <f t="shared" si="9"/>
        <v>3</v>
      </c>
      <c r="BA21" s="14">
        <v>3</v>
      </c>
      <c r="BB21" s="22"/>
      <c r="BC21" s="22"/>
      <c r="BD21" s="22"/>
      <c r="BE21" s="89">
        <f t="shared" si="10"/>
        <v>3</v>
      </c>
      <c r="BF21" s="15">
        <v>4</v>
      </c>
      <c r="BG21" s="16"/>
      <c r="BH21" s="16"/>
      <c r="BI21" s="22"/>
      <c r="BJ21" s="89">
        <f t="shared" si="11"/>
        <v>4</v>
      </c>
      <c r="BK21" s="15">
        <v>3</v>
      </c>
      <c r="BL21" s="16">
        <v>3</v>
      </c>
      <c r="BM21" s="14"/>
      <c r="BN21" s="22"/>
      <c r="BO21" s="88">
        <f t="shared" si="12"/>
        <v>3</v>
      </c>
      <c r="BP21" s="14">
        <v>4</v>
      </c>
      <c r="BQ21" s="16"/>
      <c r="BR21" s="16"/>
      <c r="BS21" s="22"/>
      <c r="BT21" s="88">
        <f t="shared" si="13"/>
        <v>4</v>
      </c>
      <c r="BU21" s="15"/>
      <c r="BV21" s="16"/>
      <c r="BW21" s="16"/>
      <c r="BX21" s="22"/>
      <c r="BY21" s="88" t="e">
        <f t="shared" si="14"/>
        <v>#DIV/0!</v>
      </c>
      <c r="BZ21" s="83">
        <f t="shared" si="34"/>
        <v>0</v>
      </c>
      <c r="CA21" s="77">
        <f t="shared" si="15"/>
        <v>0</v>
      </c>
      <c r="CB21" s="77">
        <f t="shared" si="16"/>
        <v>0</v>
      </c>
      <c r="CC21" s="77">
        <f t="shared" si="17"/>
        <v>0</v>
      </c>
      <c r="CD21" s="77">
        <f t="shared" si="18"/>
        <v>0</v>
      </c>
      <c r="CE21" s="77">
        <f t="shared" si="33"/>
        <v>4</v>
      </c>
      <c r="CF21" s="77">
        <f t="shared" si="19"/>
        <v>0</v>
      </c>
      <c r="CG21" s="77">
        <f t="shared" si="20"/>
        <v>0</v>
      </c>
      <c r="CH21" s="77">
        <f t="shared" si="21"/>
        <v>0</v>
      </c>
      <c r="CI21" s="77">
        <f t="shared" si="22"/>
        <v>4</v>
      </c>
      <c r="CJ21" s="77">
        <f t="shared" si="23"/>
        <v>10</v>
      </c>
      <c r="CK21" s="77">
        <f t="shared" si="24"/>
        <v>2</v>
      </c>
      <c r="CL21" s="77">
        <f t="shared" si="25"/>
        <v>0</v>
      </c>
      <c r="CM21" s="77">
        <f t="shared" si="26"/>
        <v>0</v>
      </c>
      <c r="CN21" s="77">
        <f t="shared" si="27"/>
        <v>10</v>
      </c>
      <c r="CO21" s="77">
        <f t="shared" si="28"/>
        <v>0</v>
      </c>
      <c r="CP21" s="77">
        <f t="shared" si="29"/>
        <v>0</v>
      </c>
      <c r="CQ21" s="77">
        <f t="shared" si="30"/>
        <v>0</v>
      </c>
      <c r="CR21" s="77">
        <f t="shared" si="31"/>
        <v>0</v>
      </c>
      <c r="CS21" s="77">
        <f t="shared" si="32"/>
        <v>0</v>
      </c>
      <c r="CT21" s="78">
        <f>ROUNDUP((BZ21*1+CE21*0.64+CJ21*0.36+CO21*0.14)/S3*100,0)</f>
        <v>44</v>
      </c>
      <c r="CU21" s="78">
        <f>ROUNDUP((CA21*1+CF21*0.64+CK21*0.36+CP21*0.14)/U3*100,0)</f>
        <v>5</v>
      </c>
      <c r="CV21" s="78">
        <f>ROUNDUP((CB21*1+CG21*0.64+CL21*0.36+CQ21*0.14)/W3*100,0)</f>
        <v>0</v>
      </c>
      <c r="CW21" s="78">
        <f>ROUNDUP((CC21*1+CH21*0.64+CM21*0.36+CR21*0.14)/Y3*100,0)</f>
        <v>0</v>
      </c>
      <c r="CX21" s="78">
        <f>ROUNDUP((CD21*1+CI21*0.64+CN21*0.36+CS21*0.14)/Y3*100,0)</f>
        <v>42</v>
      </c>
    </row>
    <row r="22" spans="1:102" ht="14.25" thickBot="1">
      <c r="A22" s="24">
        <v>13</v>
      </c>
      <c r="B22" s="37" t="s">
        <v>38</v>
      </c>
      <c r="C22" s="16">
        <v>4</v>
      </c>
      <c r="D22" s="16"/>
      <c r="E22" s="16"/>
      <c r="F22" s="22"/>
      <c r="G22" s="103">
        <f t="shared" si="0"/>
        <v>4</v>
      </c>
      <c r="H22" s="17">
        <v>4</v>
      </c>
      <c r="I22" s="18"/>
      <c r="J22" s="18"/>
      <c r="K22" s="20"/>
      <c r="L22" s="86">
        <f t="shared" si="1"/>
        <v>4</v>
      </c>
      <c r="M22" s="11">
        <v>3</v>
      </c>
      <c r="N22" s="11"/>
      <c r="O22" s="11"/>
      <c r="P22" s="12"/>
      <c r="Q22" s="87">
        <f t="shared" si="2"/>
        <v>3</v>
      </c>
      <c r="R22" s="11">
        <v>3</v>
      </c>
      <c r="S22" s="11"/>
      <c r="T22" s="11"/>
      <c r="U22" s="12"/>
      <c r="V22" s="87">
        <f t="shared" si="3"/>
        <v>3</v>
      </c>
      <c r="W22" s="11">
        <v>3</v>
      </c>
      <c r="X22" s="11">
        <v>3</v>
      </c>
      <c r="Y22" s="11"/>
      <c r="Z22" s="12"/>
      <c r="AA22" s="87">
        <f t="shared" si="4"/>
        <v>3</v>
      </c>
      <c r="AB22" s="17">
        <v>4</v>
      </c>
      <c r="AC22" s="18"/>
      <c r="AD22" s="19"/>
      <c r="AE22" s="20"/>
      <c r="AF22" s="87">
        <f t="shared" si="5"/>
        <v>4</v>
      </c>
      <c r="AG22" s="17">
        <v>4</v>
      </c>
      <c r="AH22" s="14"/>
      <c r="AI22" s="20"/>
      <c r="AJ22" s="20"/>
      <c r="AK22" s="105">
        <f t="shared" si="6"/>
        <v>4</v>
      </c>
      <c r="AL22" s="15">
        <v>4</v>
      </c>
      <c r="AM22" s="15"/>
      <c r="AN22" s="16"/>
      <c r="AO22" s="22"/>
      <c r="AP22" s="88">
        <f t="shared" si="7"/>
        <v>4</v>
      </c>
      <c r="AQ22" s="14">
        <v>4</v>
      </c>
      <c r="AR22" s="22"/>
      <c r="AS22" s="22"/>
      <c r="AT22" s="22"/>
      <c r="AU22" s="88">
        <f t="shared" si="8"/>
        <v>4</v>
      </c>
      <c r="AV22" s="14">
        <v>3</v>
      </c>
      <c r="AW22" s="22"/>
      <c r="AX22" s="22"/>
      <c r="AY22" s="22"/>
      <c r="AZ22" s="89">
        <f t="shared" si="9"/>
        <v>3</v>
      </c>
      <c r="BA22" s="14">
        <v>4</v>
      </c>
      <c r="BB22" s="22"/>
      <c r="BC22" s="22"/>
      <c r="BD22" s="22"/>
      <c r="BE22" s="89">
        <f t="shared" si="10"/>
        <v>4</v>
      </c>
      <c r="BF22" s="15">
        <v>4</v>
      </c>
      <c r="BG22" s="16"/>
      <c r="BH22" s="16"/>
      <c r="BI22" s="22"/>
      <c r="BJ22" s="89">
        <f t="shared" si="11"/>
        <v>4</v>
      </c>
      <c r="BK22" s="15">
        <v>4</v>
      </c>
      <c r="BL22" s="16">
        <v>4</v>
      </c>
      <c r="BM22" s="16"/>
      <c r="BN22" s="22"/>
      <c r="BO22" s="88">
        <f t="shared" si="12"/>
        <v>4</v>
      </c>
      <c r="BP22" s="15">
        <v>4</v>
      </c>
      <c r="BQ22" s="16"/>
      <c r="BR22" s="16"/>
      <c r="BS22" s="22"/>
      <c r="BT22" s="88">
        <f t="shared" si="13"/>
        <v>4</v>
      </c>
      <c r="BU22" s="15"/>
      <c r="BV22" s="16"/>
      <c r="BW22" s="16"/>
      <c r="BX22" s="14"/>
      <c r="BY22" s="88" t="e">
        <f t="shared" si="14"/>
        <v>#DIV/0!</v>
      </c>
      <c r="BZ22" s="83">
        <f t="shared" si="34"/>
        <v>0</v>
      </c>
      <c r="CA22" s="77">
        <f t="shared" si="15"/>
        <v>0</v>
      </c>
      <c r="CB22" s="77">
        <f t="shared" si="16"/>
        <v>0</v>
      </c>
      <c r="CC22" s="77">
        <f t="shared" si="17"/>
        <v>0</v>
      </c>
      <c r="CD22" s="77">
        <f t="shared" si="18"/>
        <v>0</v>
      </c>
      <c r="CE22" s="77">
        <f t="shared" si="33"/>
        <v>10</v>
      </c>
      <c r="CF22" s="77">
        <f t="shared" si="19"/>
        <v>1</v>
      </c>
      <c r="CG22" s="77">
        <f t="shared" si="20"/>
        <v>0</v>
      </c>
      <c r="CH22" s="77">
        <f t="shared" si="21"/>
        <v>0</v>
      </c>
      <c r="CI22" s="77">
        <f t="shared" si="22"/>
        <v>10</v>
      </c>
      <c r="CJ22" s="77">
        <f t="shared" si="23"/>
        <v>4</v>
      </c>
      <c r="CK22" s="77">
        <f t="shared" si="24"/>
        <v>1</v>
      </c>
      <c r="CL22" s="77">
        <f t="shared" si="25"/>
        <v>0</v>
      </c>
      <c r="CM22" s="77">
        <f t="shared" si="26"/>
        <v>0</v>
      </c>
      <c r="CN22" s="77">
        <f t="shared" si="27"/>
        <v>4</v>
      </c>
      <c r="CO22" s="77">
        <f t="shared" si="28"/>
        <v>0</v>
      </c>
      <c r="CP22" s="77">
        <f t="shared" si="29"/>
        <v>0</v>
      </c>
      <c r="CQ22" s="77">
        <f t="shared" si="30"/>
        <v>0</v>
      </c>
      <c r="CR22" s="77">
        <f t="shared" si="31"/>
        <v>0</v>
      </c>
      <c r="CS22" s="77">
        <f t="shared" si="32"/>
        <v>0</v>
      </c>
      <c r="CT22" s="78">
        <f>ROUNDUP((BZ22*1+CE22*0.64+CJ22*0.36+CO22*0.14)/S3*100,0)</f>
        <v>56</v>
      </c>
      <c r="CU22" s="78">
        <f>ROUNDUP((CA22*1+CF22*0.64+CK22*0.36+CP22*0.14)/U3*100,0)</f>
        <v>7</v>
      </c>
      <c r="CV22" s="78">
        <f>ROUNDUP((CB22*1+CG22*0.64+CL22*0.36+CQ22*0.14)/W3*100,0)</f>
        <v>0</v>
      </c>
      <c r="CW22" s="78">
        <f>ROUNDUP((CC22*1+CH22*0.64+CM22*0.36+CR22*0.14)/Y3*100,0)</f>
        <v>0</v>
      </c>
      <c r="CX22" s="78">
        <f>ROUNDUP((CD22*1+CI22*0.64+CN22*0.36+CS22*0.14)/Y3*100,0)</f>
        <v>53</v>
      </c>
    </row>
    <row r="23" spans="1:102" ht="14.25" thickBot="1">
      <c r="A23" s="24">
        <v>14</v>
      </c>
      <c r="B23" s="37" t="s">
        <v>39</v>
      </c>
      <c r="C23" s="16">
        <v>3</v>
      </c>
      <c r="D23" s="16"/>
      <c r="E23" s="16"/>
      <c r="F23" s="22"/>
      <c r="G23" s="103">
        <f t="shared" si="0"/>
        <v>3</v>
      </c>
      <c r="H23" s="17">
        <v>3</v>
      </c>
      <c r="I23" s="18"/>
      <c r="J23" s="18"/>
      <c r="K23" s="20"/>
      <c r="L23" s="86">
        <f t="shared" si="1"/>
        <v>3</v>
      </c>
      <c r="M23" s="11">
        <v>3</v>
      </c>
      <c r="N23" s="11"/>
      <c r="O23" s="11"/>
      <c r="P23" s="12"/>
      <c r="Q23" s="87">
        <f t="shared" si="2"/>
        <v>3</v>
      </c>
      <c r="R23" s="11">
        <v>3</v>
      </c>
      <c r="S23" s="11"/>
      <c r="T23" s="11"/>
      <c r="U23" s="12"/>
      <c r="V23" s="87">
        <f t="shared" si="3"/>
        <v>3</v>
      </c>
      <c r="W23" s="11">
        <v>3</v>
      </c>
      <c r="X23" s="11">
        <v>3</v>
      </c>
      <c r="Y23" s="11"/>
      <c r="Z23" s="12"/>
      <c r="AA23" s="87">
        <f t="shared" si="4"/>
        <v>3</v>
      </c>
      <c r="AB23" s="17">
        <v>4</v>
      </c>
      <c r="AC23" s="18"/>
      <c r="AD23" s="19"/>
      <c r="AE23" s="20"/>
      <c r="AF23" s="87">
        <f t="shared" si="5"/>
        <v>4</v>
      </c>
      <c r="AG23" s="17">
        <v>4</v>
      </c>
      <c r="AH23" s="14"/>
      <c r="AI23" s="20"/>
      <c r="AJ23" s="20"/>
      <c r="AK23" s="105">
        <f t="shared" si="6"/>
        <v>4</v>
      </c>
      <c r="AL23" s="15">
        <v>3</v>
      </c>
      <c r="AM23" s="15"/>
      <c r="AN23" s="16"/>
      <c r="AO23" s="22"/>
      <c r="AP23" s="88">
        <f t="shared" si="7"/>
        <v>3</v>
      </c>
      <c r="AQ23" s="14">
        <v>3</v>
      </c>
      <c r="AR23" s="22"/>
      <c r="AS23" s="22"/>
      <c r="AT23" s="22"/>
      <c r="AU23" s="88">
        <f t="shared" si="8"/>
        <v>3</v>
      </c>
      <c r="AV23" s="14">
        <v>4</v>
      </c>
      <c r="AW23" s="22"/>
      <c r="AX23" s="22"/>
      <c r="AY23" s="22"/>
      <c r="AZ23" s="89">
        <f t="shared" si="9"/>
        <v>4</v>
      </c>
      <c r="BA23" s="14">
        <v>5</v>
      </c>
      <c r="BB23" s="22"/>
      <c r="BC23" s="22"/>
      <c r="BD23" s="22"/>
      <c r="BE23" s="89">
        <f t="shared" si="10"/>
        <v>5</v>
      </c>
      <c r="BF23" s="15">
        <v>5</v>
      </c>
      <c r="BG23" s="16"/>
      <c r="BH23" s="16"/>
      <c r="BI23" s="22"/>
      <c r="BJ23" s="89">
        <f t="shared" si="11"/>
        <v>5</v>
      </c>
      <c r="BK23" s="15">
        <v>3</v>
      </c>
      <c r="BL23" s="16">
        <v>3</v>
      </c>
      <c r="BM23" s="16"/>
      <c r="BN23" s="22"/>
      <c r="BO23" s="88">
        <f t="shared" si="12"/>
        <v>3</v>
      </c>
      <c r="BP23" s="15">
        <v>5</v>
      </c>
      <c r="BQ23" s="16"/>
      <c r="BR23" s="16"/>
      <c r="BS23" s="22"/>
      <c r="BT23" s="88">
        <f t="shared" si="13"/>
        <v>5</v>
      </c>
      <c r="BU23" s="15"/>
      <c r="BV23" s="16"/>
      <c r="BW23" s="16"/>
      <c r="BX23" s="14"/>
      <c r="BY23" s="88" t="e">
        <f t="shared" si="14"/>
        <v>#DIV/0!</v>
      </c>
      <c r="BZ23" s="83">
        <f t="shared" si="34"/>
        <v>3</v>
      </c>
      <c r="CA23" s="77">
        <f t="shared" si="15"/>
        <v>0</v>
      </c>
      <c r="CB23" s="77">
        <f t="shared" si="16"/>
        <v>0</v>
      </c>
      <c r="CC23" s="77">
        <f t="shared" si="17"/>
        <v>0</v>
      </c>
      <c r="CD23" s="77">
        <f t="shared" si="18"/>
        <v>3</v>
      </c>
      <c r="CE23" s="77">
        <f t="shared" si="33"/>
        <v>3</v>
      </c>
      <c r="CF23" s="77">
        <f t="shared" si="19"/>
        <v>0</v>
      </c>
      <c r="CG23" s="77">
        <f t="shared" si="20"/>
        <v>0</v>
      </c>
      <c r="CH23" s="77">
        <f t="shared" si="21"/>
        <v>0</v>
      </c>
      <c r="CI23" s="77">
        <f t="shared" si="22"/>
        <v>3</v>
      </c>
      <c r="CJ23" s="77">
        <f t="shared" si="23"/>
        <v>8</v>
      </c>
      <c r="CK23" s="77">
        <f t="shared" si="24"/>
        <v>2</v>
      </c>
      <c r="CL23" s="77">
        <f t="shared" si="25"/>
        <v>0</v>
      </c>
      <c r="CM23" s="77">
        <f t="shared" si="26"/>
        <v>0</v>
      </c>
      <c r="CN23" s="77">
        <f t="shared" si="27"/>
        <v>8</v>
      </c>
      <c r="CO23" s="77">
        <f t="shared" si="28"/>
        <v>0</v>
      </c>
      <c r="CP23" s="77">
        <f t="shared" si="29"/>
        <v>0</v>
      </c>
      <c r="CQ23" s="77">
        <f t="shared" si="30"/>
        <v>0</v>
      </c>
      <c r="CR23" s="77">
        <f t="shared" si="31"/>
        <v>0</v>
      </c>
      <c r="CS23" s="77">
        <f t="shared" si="32"/>
        <v>0</v>
      </c>
      <c r="CT23" s="78">
        <f>ROUNDUP((BZ23*1+CE23*0.64+CJ23*0.36+CO23*0.14)/S3*100,0)</f>
        <v>56</v>
      </c>
      <c r="CU23" s="78">
        <f>ROUNDUP((CA23*1+CF23*0.64+CK23*0.36+CP23*0.14)/U3*100,0)</f>
        <v>5</v>
      </c>
      <c r="CV23" s="78">
        <f>ROUNDUP((CB23*1+CG23*0.64+CL23*0.36+CQ23*0.14)/W3*100,0)</f>
        <v>0</v>
      </c>
      <c r="CW23" s="78">
        <f>ROUNDUP((CC23*1+CH23*0.64+CM23*0.36+CR23*0.14)/Y3*100,0)</f>
        <v>0</v>
      </c>
      <c r="CX23" s="78">
        <f>ROUNDUP((CD23*1+CI23*0.64+CN23*0.36+CS23*0.14)/Y3*100,0)</f>
        <v>52</v>
      </c>
    </row>
    <row r="24" spans="1:102" ht="14.25" thickBot="1">
      <c r="A24" s="24">
        <v>15</v>
      </c>
      <c r="B24" s="37" t="s">
        <v>40</v>
      </c>
      <c r="C24" s="16">
        <v>3</v>
      </c>
      <c r="D24" s="16"/>
      <c r="E24" s="16"/>
      <c r="F24" s="22"/>
      <c r="G24" s="103">
        <f t="shared" si="0"/>
        <v>3</v>
      </c>
      <c r="H24" s="17">
        <v>3</v>
      </c>
      <c r="I24" s="18"/>
      <c r="J24" s="18"/>
      <c r="K24" s="20"/>
      <c r="L24" s="86">
        <f t="shared" si="1"/>
        <v>3</v>
      </c>
      <c r="M24" s="11">
        <v>3</v>
      </c>
      <c r="N24" s="11"/>
      <c r="O24" s="11"/>
      <c r="P24" s="12"/>
      <c r="Q24" s="87">
        <f t="shared" si="2"/>
        <v>3</v>
      </c>
      <c r="R24" s="11">
        <v>3</v>
      </c>
      <c r="S24" s="11"/>
      <c r="T24" s="11"/>
      <c r="U24" s="12"/>
      <c r="V24" s="87">
        <f t="shared" si="3"/>
        <v>3</v>
      </c>
      <c r="W24" s="11">
        <v>3</v>
      </c>
      <c r="X24" s="11">
        <v>3</v>
      </c>
      <c r="Y24" s="11"/>
      <c r="Z24" s="12"/>
      <c r="AA24" s="87">
        <f t="shared" si="4"/>
        <v>3</v>
      </c>
      <c r="AB24" s="17">
        <v>4</v>
      </c>
      <c r="AC24" s="18"/>
      <c r="AD24" s="19"/>
      <c r="AE24" s="20"/>
      <c r="AF24" s="87">
        <f t="shared" si="5"/>
        <v>4</v>
      </c>
      <c r="AG24" s="17">
        <v>3</v>
      </c>
      <c r="AH24" s="14"/>
      <c r="AI24" s="20"/>
      <c r="AJ24" s="20"/>
      <c r="AK24" s="105">
        <f t="shared" si="6"/>
        <v>3</v>
      </c>
      <c r="AL24" s="15">
        <v>3</v>
      </c>
      <c r="AM24" s="15"/>
      <c r="AN24" s="16"/>
      <c r="AO24" s="22"/>
      <c r="AP24" s="88">
        <f t="shared" si="7"/>
        <v>3</v>
      </c>
      <c r="AQ24" s="14">
        <v>3</v>
      </c>
      <c r="AR24" s="22"/>
      <c r="AS24" s="22"/>
      <c r="AT24" s="22"/>
      <c r="AU24" s="88">
        <f t="shared" si="8"/>
        <v>3</v>
      </c>
      <c r="AV24" s="14">
        <v>3</v>
      </c>
      <c r="AW24" s="22"/>
      <c r="AX24" s="22"/>
      <c r="AY24" s="22"/>
      <c r="AZ24" s="89">
        <f t="shared" si="9"/>
        <v>3</v>
      </c>
      <c r="BA24" s="14">
        <v>4</v>
      </c>
      <c r="BB24" s="22"/>
      <c r="BC24" s="22"/>
      <c r="BD24" s="22"/>
      <c r="BE24" s="89">
        <f t="shared" si="10"/>
        <v>4</v>
      </c>
      <c r="BF24" s="15">
        <v>5</v>
      </c>
      <c r="BG24" s="16"/>
      <c r="BH24" s="16"/>
      <c r="BI24" s="22"/>
      <c r="BJ24" s="89">
        <f t="shared" si="11"/>
        <v>5</v>
      </c>
      <c r="BK24" s="15">
        <v>3</v>
      </c>
      <c r="BL24" s="16">
        <v>3</v>
      </c>
      <c r="BM24" s="16"/>
      <c r="BN24" s="22"/>
      <c r="BO24" s="88">
        <f t="shared" si="12"/>
        <v>3</v>
      </c>
      <c r="BP24" s="15">
        <v>5</v>
      </c>
      <c r="BQ24" s="16"/>
      <c r="BR24" s="16"/>
      <c r="BS24" s="22"/>
      <c r="BT24" s="88">
        <f t="shared" si="13"/>
        <v>5</v>
      </c>
      <c r="BU24" s="15"/>
      <c r="BV24" s="16"/>
      <c r="BW24" s="16"/>
      <c r="BX24" s="14"/>
      <c r="BY24" s="88" t="e">
        <f t="shared" si="14"/>
        <v>#DIV/0!</v>
      </c>
      <c r="BZ24" s="83">
        <f t="shared" si="34"/>
        <v>2</v>
      </c>
      <c r="CA24" s="77">
        <f t="shared" si="15"/>
        <v>0</v>
      </c>
      <c r="CB24" s="77">
        <f t="shared" si="16"/>
        <v>0</v>
      </c>
      <c r="CC24" s="77">
        <f t="shared" si="17"/>
        <v>0</v>
      </c>
      <c r="CD24" s="77">
        <f t="shared" si="18"/>
        <v>2</v>
      </c>
      <c r="CE24" s="77">
        <f t="shared" si="33"/>
        <v>2</v>
      </c>
      <c r="CF24" s="77">
        <f t="shared" si="19"/>
        <v>0</v>
      </c>
      <c r="CG24" s="77">
        <f t="shared" si="20"/>
        <v>0</v>
      </c>
      <c r="CH24" s="77">
        <f t="shared" si="21"/>
        <v>0</v>
      </c>
      <c r="CI24" s="77">
        <f t="shared" si="22"/>
        <v>2</v>
      </c>
      <c r="CJ24" s="77">
        <f t="shared" si="23"/>
        <v>10</v>
      </c>
      <c r="CK24" s="77">
        <f t="shared" si="24"/>
        <v>2</v>
      </c>
      <c r="CL24" s="77">
        <f t="shared" si="25"/>
        <v>0</v>
      </c>
      <c r="CM24" s="77">
        <f t="shared" si="26"/>
        <v>0</v>
      </c>
      <c r="CN24" s="77">
        <f t="shared" si="27"/>
        <v>10</v>
      </c>
      <c r="CO24" s="77">
        <f t="shared" si="28"/>
        <v>0</v>
      </c>
      <c r="CP24" s="77">
        <f t="shared" si="29"/>
        <v>0</v>
      </c>
      <c r="CQ24" s="77">
        <f t="shared" si="30"/>
        <v>0</v>
      </c>
      <c r="CR24" s="77">
        <f t="shared" si="31"/>
        <v>0</v>
      </c>
      <c r="CS24" s="77">
        <f t="shared" si="32"/>
        <v>0</v>
      </c>
      <c r="CT24" s="78">
        <f>ROUNDUP((BZ24*1+CE24*0.64+CJ24*0.36+CO24*0.14)/S3*100,0)</f>
        <v>50</v>
      </c>
      <c r="CU24" s="78">
        <f>ROUNDUP((CA24*1+CF24*0.64+CK24*0.36+CP24*0.14)/U3*100,0)</f>
        <v>5</v>
      </c>
      <c r="CV24" s="78">
        <f>ROUNDUP((CB24*1+CG24*0.64+CL24*0.36+CQ24*0.14)/W3*100,0)</f>
        <v>0</v>
      </c>
      <c r="CW24" s="78">
        <f>ROUNDUP((CC24*1+CH24*0.64+CM24*0.36+CR24*0.14)/Y3*100,0)</f>
        <v>0</v>
      </c>
      <c r="CX24" s="78">
        <f>ROUNDUP((CD24*1+CI24*0.64+CN24*0.36+CS24*0.14)/Y3*100,0)</f>
        <v>46</v>
      </c>
    </row>
    <row r="25" spans="1:102" ht="14.25" thickBot="1">
      <c r="A25" s="24">
        <v>16</v>
      </c>
      <c r="B25" s="109" t="s">
        <v>99</v>
      </c>
      <c r="C25" s="16" t="s">
        <v>101</v>
      </c>
      <c r="D25" s="16"/>
      <c r="E25" s="16"/>
      <c r="F25" s="22"/>
      <c r="G25" s="103" t="e">
        <f t="shared" si="0"/>
        <v>#DIV/0!</v>
      </c>
      <c r="H25" s="17" t="s">
        <v>101</v>
      </c>
      <c r="I25" s="18"/>
      <c r="J25" s="18"/>
      <c r="K25" s="20"/>
      <c r="L25" s="86" t="e">
        <f t="shared" si="1"/>
        <v>#DIV/0!</v>
      </c>
      <c r="M25" s="11">
        <v>3</v>
      </c>
      <c r="N25" s="11"/>
      <c r="O25" s="11"/>
      <c r="P25" s="12"/>
      <c r="Q25" s="87">
        <f t="shared" si="2"/>
        <v>3</v>
      </c>
      <c r="R25" s="11">
        <v>3</v>
      </c>
      <c r="S25" s="11"/>
      <c r="T25" s="11"/>
      <c r="U25" s="12"/>
      <c r="V25" s="87">
        <f t="shared" si="3"/>
        <v>3</v>
      </c>
      <c r="W25" s="11" t="s">
        <v>101</v>
      </c>
      <c r="X25" s="11"/>
      <c r="Y25" s="11"/>
      <c r="Z25" s="12"/>
      <c r="AA25" s="87" t="e">
        <f t="shared" si="4"/>
        <v>#DIV/0!</v>
      </c>
      <c r="AB25" s="17" t="s">
        <v>101</v>
      </c>
      <c r="AC25" s="18"/>
      <c r="AD25" s="19"/>
      <c r="AE25" s="20"/>
      <c r="AF25" s="87" t="e">
        <f t="shared" si="5"/>
        <v>#DIV/0!</v>
      </c>
      <c r="AG25" s="17">
        <v>3</v>
      </c>
      <c r="AH25" s="14"/>
      <c r="AI25" s="20"/>
      <c r="AJ25" s="20"/>
      <c r="AK25" s="105">
        <f t="shared" si="6"/>
        <v>3</v>
      </c>
      <c r="AL25" s="15" t="s">
        <v>101</v>
      </c>
      <c r="AM25" s="15"/>
      <c r="AN25" s="16"/>
      <c r="AO25" s="22"/>
      <c r="AP25" s="88" t="e">
        <f t="shared" si="7"/>
        <v>#DIV/0!</v>
      </c>
      <c r="AQ25" s="14">
        <v>3</v>
      </c>
      <c r="AR25" s="22"/>
      <c r="AS25" s="22"/>
      <c r="AT25" s="22"/>
      <c r="AU25" s="88">
        <f>AVERAGE(AQ25:AT25)</f>
        <v>3</v>
      </c>
      <c r="AV25" s="14" t="s">
        <v>101</v>
      </c>
      <c r="AW25" s="22"/>
      <c r="AX25" s="22"/>
      <c r="AY25" s="22"/>
      <c r="AZ25" s="89" t="e">
        <f t="shared" si="9"/>
        <v>#DIV/0!</v>
      </c>
      <c r="BA25" s="14">
        <v>4</v>
      </c>
      <c r="BB25" s="22"/>
      <c r="BC25" s="22"/>
      <c r="BD25" s="22"/>
      <c r="BE25" s="89">
        <f t="shared" si="10"/>
        <v>4</v>
      </c>
      <c r="BF25" s="15">
        <v>3</v>
      </c>
      <c r="BG25" s="16"/>
      <c r="BH25" s="16"/>
      <c r="BI25" s="22"/>
      <c r="BJ25" s="89">
        <f t="shared" si="11"/>
        <v>3</v>
      </c>
      <c r="BK25" s="15">
        <v>3</v>
      </c>
      <c r="BL25" s="16"/>
      <c r="BM25" s="16"/>
      <c r="BN25" s="22"/>
      <c r="BO25" s="88">
        <f t="shared" si="12"/>
        <v>3</v>
      </c>
      <c r="BP25" s="15">
        <v>3</v>
      </c>
      <c r="BQ25" s="16"/>
      <c r="BR25" s="16"/>
      <c r="BS25" s="22"/>
      <c r="BT25" s="88">
        <f t="shared" si="13"/>
        <v>3</v>
      </c>
      <c r="BU25" s="15"/>
      <c r="BV25" s="16"/>
      <c r="BW25" s="16"/>
      <c r="BX25" s="14"/>
      <c r="BY25" s="88" t="e">
        <f t="shared" si="14"/>
        <v>#DIV/0!</v>
      </c>
      <c r="BZ25" s="83">
        <f>COUNTIFS(C25:BY25,5,$C$9:$BY$9,"I четверть")</f>
        <v>0</v>
      </c>
      <c r="CA25" s="77">
        <f t="shared" si="15"/>
        <v>0</v>
      </c>
      <c r="CB25" s="77">
        <f t="shared" si="16"/>
        <v>0</v>
      </c>
      <c r="CC25" s="77">
        <f>COUNTIFS(C25:BY25,5,$C$9:$BY$9,"IV четверть")</f>
        <v>0</v>
      </c>
      <c r="CD25" s="77">
        <f t="shared" si="18"/>
        <v>0</v>
      </c>
      <c r="CE25" s="77">
        <f t="shared" si="33"/>
        <v>1</v>
      </c>
      <c r="CF25" s="77">
        <f t="shared" si="19"/>
        <v>0</v>
      </c>
      <c r="CG25" s="77">
        <f t="shared" si="20"/>
        <v>0</v>
      </c>
      <c r="CH25" s="77">
        <f t="shared" si="21"/>
        <v>0</v>
      </c>
      <c r="CI25" s="77">
        <f t="shared" si="22"/>
        <v>1</v>
      </c>
      <c r="CJ25" s="77">
        <f t="shared" si="23"/>
        <v>7</v>
      </c>
      <c r="CK25" s="77">
        <f t="shared" si="24"/>
        <v>0</v>
      </c>
      <c r="CL25" s="77">
        <f t="shared" si="25"/>
        <v>0</v>
      </c>
      <c r="CM25" s="77">
        <f t="shared" si="26"/>
        <v>0</v>
      </c>
      <c r="CN25" s="77">
        <f t="shared" si="27"/>
        <v>7</v>
      </c>
      <c r="CO25" s="77">
        <f>COUNTIFS(C25:BY25,"н/а",$C$9:$BY$9,"I четверть")</f>
        <v>6</v>
      </c>
      <c r="CP25" s="77">
        <f t="shared" si="29"/>
        <v>0</v>
      </c>
      <c r="CQ25" s="77">
        <f t="shared" si="30"/>
        <v>0</v>
      </c>
      <c r="CR25" s="77">
        <f t="shared" si="31"/>
        <v>0</v>
      </c>
      <c r="CS25" s="77">
        <f t="shared" si="32"/>
        <v>0</v>
      </c>
      <c r="CT25" s="78">
        <f>ROUNDUP((BZ25*1+CE25*0.64+CJ25*0.36+CO25*0.14)/S3*100,0)</f>
        <v>29</v>
      </c>
      <c r="CU25" s="78">
        <f>ROUNDUP((CA25*1+CF25*0.64+CK25*0.36+CP25*0.14)/U3*100,0)</f>
        <v>0</v>
      </c>
      <c r="CV25" s="78">
        <f>ROUNDUP((CB25*1+CG25*0.64+CL25*0.36+CQ25*0.14)/W3*100,0)</f>
        <v>0</v>
      </c>
      <c r="CW25" s="78">
        <f>ROUNDUP((CC25*1+CH25*0.64+CM25*0.36+CR25*0.14)/Y3*100,0)</f>
        <v>0</v>
      </c>
      <c r="CX25" s="78">
        <f>ROUNDUP((CD25*1+CI25*0.64+CN25*0.36+CS25*0.14)/Y3*100,0)</f>
        <v>22</v>
      </c>
    </row>
    <row r="26" spans="1:102" ht="14.25" thickBot="1">
      <c r="A26" s="4">
        <v>17</v>
      </c>
      <c r="B26" s="37" t="s">
        <v>41</v>
      </c>
      <c r="C26" s="16">
        <v>3</v>
      </c>
      <c r="D26" s="21"/>
      <c r="E26" s="21"/>
      <c r="F26" s="21"/>
      <c r="G26" s="103">
        <f t="shared" si="0"/>
        <v>3</v>
      </c>
      <c r="H26" s="18">
        <v>3</v>
      </c>
      <c r="I26" s="18"/>
      <c r="J26" s="18"/>
      <c r="K26" s="18"/>
      <c r="L26" s="86">
        <f t="shared" si="1"/>
        <v>3</v>
      </c>
      <c r="M26" s="11">
        <v>3</v>
      </c>
      <c r="N26" s="11"/>
      <c r="O26" s="11"/>
      <c r="P26" s="11"/>
      <c r="Q26" s="87">
        <f t="shared" si="2"/>
        <v>3</v>
      </c>
      <c r="R26" s="11">
        <v>3</v>
      </c>
      <c r="S26" s="11"/>
      <c r="T26" s="11"/>
      <c r="U26" s="11"/>
      <c r="V26" s="87">
        <f t="shared" si="3"/>
        <v>3</v>
      </c>
      <c r="W26" s="11">
        <v>3</v>
      </c>
      <c r="X26" s="11">
        <v>3</v>
      </c>
      <c r="Y26" s="11"/>
      <c r="Z26" s="11"/>
      <c r="AA26" s="87">
        <f t="shared" si="4"/>
        <v>3</v>
      </c>
      <c r="AB26" s="17">
        <v>4</v>
      </c>
      <c r="AC26" s="18"/>
      <c r="AD26" s="19"/>
      <c r="AE26" s="20"/>
      <c r="AF26" s="87">
        <f t="shared" si="5"/>
        <v>4</v>
      </c>
      <c r="AG26" s="18">
        <v>4</v>
      </c>
      <c r="AH26" s="14"/>
      <c r="AI26" s="20"/>
      <c r="AJ26" s="18"/>
      <c r="AK26" s="105">
        <f t="shared" si="6"/>
        <v>4</v>
      </c>
      <c r="AL26" s="15">
        <v>3</v>
      </c>
      <c r="AM26" s="15"/>
      <c r="AN26" s="16"/>
      <c r="AO26" s="16"/>
      <c r="AP26" s="88">
        <f t="shared" si="7"/>
        <v>3</v>
      </c>
      <c r="AQ26" s="22">
        <v>3</v>
      </c>
      <c r="AR26" s="22"/>
      <c r="AS26" s="22"/>
      <c r="AT26" s="22"/>
      <c r="AU26" s="88">
        <f>AVERAGE(AQ26:AT26)</f>
        <v>3</v>
      </c>
      <c r="AV26" s="22">
        <v>3</v>
      </c>
      <c r="AW26" s="22"/>
      <c r="AX26" s="22"/>
      <c r="AY26" s="22"/>
      <c r="AZ26" s="89">
        <f t="shared" si="9"/>
        <v>3</v>
      </c>
      <c r="BA26" s="22">
        <v>3</v>
      </c>
      <c r="BB26" s="22"/>
      <c r="BC26" s="22"/>
      <c r="BD26" s="22"/>
      <c r="BE26" s="89">
        <f t="shared" si="10"/>
        <v>3</v>
      </c>
      <c r="BF26" s="16">
        <v>4</v>
      </c>
      <c r="BG26" s="16"/>
      <c r="BH26" s="16"/>
      <c r="BI26" s="16"/>
      <c r="BJ26" s="89">
        <f t="shared" si="11"/>
        <v>4</v>
      </c>
      <c r="BK26" s="16">
        <v>3</v>
      </c>
      <c r="BL26" s="16">
        <v>3</v>
      </c>
      <c r="BM26" s="16"/>
      <c r="BN26" s="16"/>
      <c r="BO26" s="88">
        <f t="shared" si="12"/>
        <v>3</v>
      </c>
      <c r="BP26" s="16">
        <v>3</v>
      </c>
      <c r="BQ26" s="16"/>
      <c r="BR26" s="16"/>
      <c r="BS26" s="16"/>
      <c r="BT26" s="88">
        <f t="shared" si="13"/>
        <v>3</v>
      </c>
      <c r="BU26" s="16"/>
      <c r="BV26" s="16"/>
      <c r="BW26" s="16"/>
      <c r="BX26" s="14"/>
      <c r="BY26" s="88" t="e">
        <f t="shared" si="14"/>
        <v>#DIV/0!</v>
      </c>
      <c r="BZ26" s="83">
        <f>COUNTIFS(C26:BY26,5,$C$9:$BY$9,"I четверть")</f>
        <v>0</v>
      </c>
      <c r="CA26" s="77">
        <f t="shared" si="15"/>
        <v>0</v>
      </c>
      <c r="CB26" s="77">
        <f t="shared" si="16"/>
        <v>0</v>
      </c>
      <c r="CC26" s="77">
        <f>COUNTIFS(C26:BY26,5,$C$9:$BY$9,"IV четверть")</f>
        <v>0</v>
      </c>
      <c r="CD26" s="77">
        <f t="shared" si="18"/>
        <v>0</v>
      </c>
      <c r="CE26" s="77">
        <f t="shared" si="33"/>
        <v>3</v>
      </c>
      <c r="CF26" s="77">
        <f t="shared" si="19"/>
        <v>0</v>
      </c>
      <c r="CG26" s="77">
        <f t="shared" si="20"/>
        <v>0</v>
      </c>
      <c r="CH26" s="77">
        <f t="shared" si="21"/>
        <v>0</v>
      </c>
      <c r="CI26" s="77">
        <f t="shared" si="22"/>
        <v>3</v>
      </c>
      <c r="CJ26" s="77">
        <f t="shared" si="23"/>
        <v>11</v>
      </c>
      <c r="CK26" s="77">
        <f t="shared" si="24"/>
        <v>2</v>
      </c>
      <c r="CL26" s="77">
        <f t="shared" si="25"/>
        <v>0</v>
      </c>
      <c r="CM26" s="77">
        <f t="shared" si="26"/>
        <v>0</v>
      </c>
      <c r="CN26" s="77">
        <f t="shared" si="27"/>
        <v>11</v>
      </c>
      <c r="CO26" s="77">
        <f>COUNTIFS(C26:BY26,2,$C$9:$BY$9,"I четверть")</f>
        <v>0</v>
      </c>
      <c r="CP26" s="77">
        <f t="shared" si="29"/>
        <v>0</v>
      </c>
      <c r="CQ26" s="77">
        <f t="shared" si="30"/>
        <v>0</v>
      </c>
      <c r="CR26" s="77">
        <f t="shared" si="31"/>
        <v>0</v>
      </c>
      <c r="CS26" s="77">
        <f t="shared" si="32"/>
        <v>0</v>
      </c>
      <c r="CT26" s="78">
        <f>ROUNDUP((BZ26*1+CE26*0.64+CJ26*0.36+CO26*0.14)/S3*100,0)</f>
        <v>42</v>
      </c>
      <c r="CU26" s="78">
        <f>ROUNDUP((CA26*1+CF26*0.64+CK26*0.36+CP26*0.14)/U3*100,0)</f>
        <v>5</v>
      </c>
      <c r="CV26" s="78">
        <f>ROUNDUP((CB26*1+CG26*0.64+CL26*0.36+CQ26*0.14)/W3*100,0)</f>
        <v>0</v>
      </c>
      <c r="CW26" s="78">
        <f>ROUNDUP((CC26*1+CH26*0.64+CM26*0.36+CR26*0.14)/Y3*100,0)</f>
        <v>0</v>
      </c>
      <c r="CX26" s="78">
        <f>ROUNDUP((CD26*1+CI26*0.64+CN26*0.36+CS26*0.14)/Y3*100,0)</f>
        <v>40</v>
      </c>
    </row>
    <row r="27" spans="1:102" ht="14.25" thickBot="1">
      <c r="A27" s="5">
        <v>18</v>
      </c>
      <c r="B27" s="37"/>
      <c r="C27" s="21"/>
      <c r="D27" s="21"/>
      <c r="E27" s="21"/>
      <c r="F27" s="21"/>
      <c r="G27" s="18"/>
      <c r="H27" s="18"/>
      <c r="I27" s="18"/>
      <c r="J27" s="18"/>
      <c r="K27" s="18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7"/>
      <c r="AB27" s="17"/>
      <c r="AC27" s="18"/>
      <c r="AD27" s="19"/>
      <c r="AE27" s="20"/>
      <c r="AF27" s="20"/>
      <c r="AG27" s="18"/>
      <c r="AH27" s="14"/>
      <c r="AI27" s="20"/>
      <c r="AJ27" s="18"/>
      <c r="AK27" s="15"/>
      <c r="AL27" s="15"/>
      <c r="AM27" s="15"/>
      <c r="AN27" s="16"/>
      <c r="AO27" s="16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4"/>
      <c r="BY27" s="22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ht="14.25" thickBot="1">
      <c r="A28" s="4">
        <v>19</v>
      </c>
      <c r="B28" s="37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20"/>
      <c r="AF28" s="20"/>
      <c r="AG28" s="18"/>
      <c r="AH28" s="14"/>
      <c r="AI28" s="20"/>
      <c r="AJ28" s="18"/>
      <c r="AK28" s="15"/>
      <c r="AL28" s="15"/>
      <c r="AM28" s="15"/>
      <c r="AN28" s="16"/>
      <c r="AO28" s="1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4"/>
      <c r="BY28" s="22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ht="15" customHeight="1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69"/>
      <c r="BY29" s="71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98"/>
      <c r="CU29" s="98"/>
      <c r="CV29" s="98"/>
      <c r="CW29" s="98"/>
      <c r="CX29" s="99"/>
    </row>
    <row r="30" spans="1:102" ht="27.75" customHeight="1" thickBot="1">
      <c r="A30" s="184" t="s">
        <v>61</v>
      </c>
      <c r="B30" s="185"/>
      <c r="C30" s="74">
        <f>COUNTIF(C10:C26,5)</f>
        <v>0</v>
      </c>
      <c r="D30" s="74">
        <f t="shared" ref="D30:BO30" si="35">COUNTIF(D10:D26,5)</f>
        <v>0</v>
      </c>
      <c r="E30" s="74">
        <f t="shared" si="35"/>
        <v>0</v>
      </c>
      <c r="F30" s="74">
        <f t="shared" si="35"/>
        <v>0</v>
      </c>
      <c r="G30" s="74">
        <f t="shared" si="35"/>
        <v>0</v>
      </c>
      <c r="H30" s="74">
        <f t="shared" si="35"/>
        <v>1</v>
      </c>
      <c r="I30" s="74">
        <f t="shared" si="35"/>
        <v>0</v>
      </c>
      <c r="J30" s="74">
        <f t="shared" si="35"/>
        <v>0</v>
      </c>
      <c r="K30" s="74">
        <f t="shared" si="35"/>
        <v>0</v>
      </c>
      <c r="L30" s="74">
        <f t="shared" si="35"/>
        <v>1</v>
      </c>
      <c r="M30" s="74">
        <f t="shared" si="35"/>
        <v>0</v>
      </c>
      <c r="N30" s="74">
        <f t="shared" si="35"/>
        <v>0</v>
      </c>
      <c r="O30" s="74">
        <f t="shared" si="35"/>
        <v>0</v>
      </c>
      <c r="P30" s="74">
        <f t="shared" si="35"/>
        <v>0</v>
      </c>
      <c r="Q30" s="74">
        <f t="shared" si="35"/>
        <v>0</v>
      </c>
      <c r="R30" s="74">
        <f t="shared" si="35"/>
        <v>1</v>
      </c>
      <c r="S30" s="74">
        <f t="shared" si="35"/>
        <v>0</v>
      </c>
      <c r="T30" s="74">
        <f t="shared" si="35"/>
        <v>0</v>
      </c>
      <c r="U30" s="74">
        <f t="shared" si="35"/>
        <v>0</v>
      </c>
      <c r="V30" s="74">
        <f t="shared" si="35"/>
        <v>1</v>
      </c>
      <c r="W30" s="74">
        <f t="shared" si="35"/>
        <v>4</v>
      </c>
      <c r="X30" s="74">
        <f t="shared" si="35"/>
        <v>2</v>
      </c>
      <c r="Y30" s="74">
        <f t="shared" si="35"/>
        <v>0</v>
      </c>
      <c r="Z30" s="74">
        <f t="shared" si="35"/>
        <v>0</v>
      </c>
      <c r="AA30" s="74">
        <f t="shared" si="35"/>
        <v>2</v>
      </c>
      <c r="AB30" s="74">
        <f t="shared" si="35"/>
        <v>5</v>
      </c>
      <c r="AC30" s="74">
        <f t="shared" si="35"/>
        <v>0</v>
      </c>
      <c r="AD30" s="74">
        <f t="shared" si="35"/>
        <v>0</v>
      </c>
      <c r="AE30" s="74">
        <f t="shared" si="35"/>
        <v>0</v>
      </c>
      <c r="AF30" s="74">
        <f t="shared" si="35"/>
        <v>5</v>
      </c>
      <c r="AG30" s="74">
        <f t="shared" si="35"/>
        <v>6</v>
      </c>
      <c r="AH30" s="74">
        <f t="shared" si="35"/>
        <v>0</v>
      </c>
      <c r="AI30" s="74">
        <f t="shared" si="35"/>
        <v>0</v>
      </c>
      <c r="AJ30" s="74">
        <f t="shared" si="35"/>
        <v>0</v>
      </c>
      <c r="AK30" s="74">
        <f t="shared" si="35"/>
        <v>6</v>
      </c>
      <c r="AL30" s="74">
        <f t="shared" si="35"/>
        <v>1</v>
      </c>
      <c r="AM30" s="74">
        <f t="shared" si="35"/>
        <v>0</v>
      </c>
      <c r="AN30" s="74">
        <f t="shared" si="35"/>
        <v>0</v>
      </c>
      <c r="AO30" s="74">
        <f t="shared" si="35"/>
        <v>0</v>
      </c>
      <c r="AP30" s="74">
        <f t="shared" si="35"/>
        <v>1</v>
      </c>
      <c r="AQ30" s="74">
        <f t="shared" si="35"/>
        <v>1</v>
      </c>
      <c r="AR30" s="74">
        <f t="shared" si="35"/>
        <v>0</v>
      </c>
      <c r="AS30" s="74">
        <f t="shared" si="35"/>
        <v>0</v>
      </c>
      <c r="AT30" s="74">
        <f t="shared" si="35"/>
        <v>0</v>
      </c>
      <c r="AU30" s="74">
        <f t="shared" si="35"/>
        <v>1</v>
      </c>
      <c r="AV30" s="74">
        <f t="shared" si="35"/>
        <v>1</v>
      </c>
      <c r="AW30" s="74">
        <f t="shared" si="35"/>
        <v>0</v>
      </c>
      <c r="AX30" s="74">
        <f t="shared" si="35"/>
        <v>0</v>
      </c>
      <c r="AY30" s="74">
        <f t="shared" si="35"/>
        <v>0</v>
      </c>
      <c r="AZ30" s="74">
        <f t="shared" si="35"/>
        <v>1</v>
      </c>
      <c r="BA30" s="74">
        <f t="shared" si="35"/>
        <v>7</v>
      </c>
      <c r="BB30" s="74">
        <f t="shared" si="35"/>
        <v>0</v>
      </c>
      <c r="BC30" s="74">
        <f t="shared" si="35"/>
        <v>0</v>
      </c>
      <c r="BD30" s="74">
        <f t="shared" si="35"/>
        <v>0</v>
      </c>
      <c r="BE30" s="74">
        <f t="shared" si="35"/>
        <v>7</v>
      </c>
      <c r="BF30" s="74">
        <f t="shared" si="35"/>
        <v>10</v>
      </c>
      <c r="BG30" s="74">
        <f t="shared" si="35"/>
        <v>0</v>
      </c>
      <c r="BH30" s="74">
        <f t="shared" si="35"/>
        <v>0</v>
      </c>
      <c r="BI30" s="74">
        <f t="shared" si="35"/>
        <v>0</v>
      </c>
      <c r="BJ30" s="74">
        <f t="shared" si="35"/>
        <v>10</v>
      </c>
      <c r="BK30" s="74">
        <f t="shared" si="35"/>
        <v>3</v>
      </c>
      <c r="BL30" s="74">
        <f t="shared" si="35"/>
        <v>2</v>
      </c>
      <c r="BM30" s="74">
        <f t="shared" si="35"/>
        <v>0</v>
      </c>
      <c r="BN30" s="74">
        <f t="shared" si="35"/>
        <v>0</v>
      </c>
      <c r="BO30" s="74">
        <f t="shared" si="35"/>
        <v>2</v>
      </c>
      <c r="BP30" s="74">
        <f t="shared" ref="BP30:BY30" si="36">COUNTIF(BP10:BP26,5)</f>
        <v>9</v>
      </c>
      <c r="BQ30" s="74">
        <f t="shared" si="36"/>
        <v>0</v>
      </c>
      <c r="BR30" s="74">
        <f t="shared" si="36"/>
        <v>0</v>
      </c>
      <c r="BS30" s="74">
        <f t="shared" si="36"/>
        <v>0</v>
      </c>
      <c r="BT30" s="74">
        <f t="shared" si="36"/>
        <v>9</v>
      </c>
      <c r="BU30" s="74">
        <f t="shared" si="36"/>
        <v>0</v>
      </c>
      <c r="BV30" s="74">
        <f t="shared" si="36"/>
        <v>0</v>
      </c>
      <c r="BW30" s="74">
        <f t="shared" si="36"/>
        <v>0</v>
      </c>
      <c r="BX30" s="74">
        <f t="shared" si="36"/>
        <v>0</v>
      </c>
      <c r="BY30" s="74">
        <f t="shared" si="36"/>
        <v>0</v>
      </c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186" t="s">
        <v>57</v>
      </c>
      <c r="CU30" s="187"/>
      <c r="CV30" s="187"/>
      <c r="CW30" s="187"/>
      <c r="CX30" s="188"/>
    </row>
    <row r="31" spans="1:102" ht="17.25" customHeight="1" thickBot="1">
      <c r="A31" s="189" t="s">
        <v>6</v>
      </c>
      <c r="B31" s="190"/>
      <c r="C31" s="74">
        <f>COUNTIF(C10:C26,4)</f>
        <v>5</v>
      </c>
      <c r="D31" s="74">
        <f t="shared" ref="D31:BO31" si="37">COUNTIF(D10:D26,4)</f>
        <v>0</v>
      </c>
      <c r="E31" s="74">
        <f t="shared" si="37"/>
        <v>0</v>
      </c>
      <c r="F31" s="74">
        <f t="shared" si="37"/>
        <v>0</v>
      </c>
      <c r="G31" s="74">
        <f t="shared" si="37"/>
        <v>5</v>
      </c>
      <c r="H31" s="74">
        <f t="shared" si="37"/>
        <v>5</v>
      </c>
      <c r="I31" s="74">
        <f t="shared" si="37"/>
        <v>0</v>
      </c>
      <c r="J31" s="74">
        <f t="shared" si="37"/>
        <v>0</v>
      </c>
      <c r="K31" s="74">
        <f t="shared" si="37"/>
        <v>0</v>
      </c>
      <c r="L31" s="74">
        <f t="shared" si="37"/>
        <v>5</v>
      </c>
      <c r="M31" s="74">
        <f t="shared" si="37"/>
        <v>3</v>
      </c>
      <c r="N31" s="74">
        <f t="shared" si="37"/>
        <v>0</v>
      </c>
      <c r="O31" s="74">
        <f t="shared" si="37"/>
        <v>0</v>
      </c>
      <c r="P31" s="74">
        <f t="shared" si="37"/>
        <v>0</v>
      </c>
      <c r="Q31" s="74">
        <f t="shared" si="37"/>
        <v>3</v>
      </c>
      <c r="R31" s="74">
        <f t="shared" si="37"/>
        <v>5</v>
      </c>
      <c r="S31" s="74">
        <f t="shared" si="37"/>
        <v>0</v>
      </c>
      <c r="T31" s="74">
        <f t="shared" si="37"/>
        <v>0</v>
      </c>
      <c r="U31" s="74">
        <f t="shared" si="37"/>
        <v>0</v>
      </c>
      <c r="V31" s="74">
        <f t="shared" si="37"/>
        <v>5</v>
      </c>
      <c r="W31" s="74">
        <f t="shared" si="37"/>
        <v>3</v>
      </c>
      <c r="X31" s="74">
        <f t="shared" si="37"/>
        <v>4</v>
      </c>
      <c r="Y31" s="74">
        <f t="shared" si="37"/>
        <v>0</v>
      </c>
      <c r="Z31" s="74">
        <f t="shared" si="37"/>
        <v>0</v>
      </c>
      <c r="AA31" s="74">
        <f t="shared" si="37"/>
        <v>2</v>
      </c>
      <c r="AB31" s="74">
        <f t="shared" si="37"/>
        <v>11</v>
      </c>
      <c r="AC31" s="74">
        <f t="shared" si="37"/>
        <v>0</v>
      </c>
      <c r="AD31" s="74">
        <f t="shared" si="37"/>
        <v>0</v>
      </c>
      <c r="AE31" s="74">
        <f t="shared" si="37"/>
        <v>0</v>
      </c>
      <c r="AF31" s="74">
        <f t="shared" si="37"/>
        <v>11</v>
      </c>
      <c r="AG31" s="74">
        <f t="shared" si="37"/>
        <v>9</v>
      </c>
      <c r="AH31" s="74">
        <f t="shared" si="37"/>
        <v>0</v>
      </c>
      <c r="AI31" s="74">
        <f t="shared" si="37"/>
        <v>0</v>
      </c>
      <c r="AJ31" s="74">
        <f t="shared" si="37"/>
        <v>0</v>
      </c>
      <c r="AK31" s="74">
        <f t="shared" si="37"/>
        <v>9</v>
      </c>
      <c r="AL31" s="74">
        <f t="shared" si="37"/>
        <v>4</v>
      </c>
      <c r="AM31" s="74">
        <f t="shared" si="37"/>
        <v>0</v>
      </c>
      <c r="AN31" s="74">
        <f t="shared" si="37"/>
        <v>0</v>
      </c>
      <c r="AO31" s="74">
        <f t="shared" si="37"/>
        <v>0</v>
      </c>
      <c r="AP31" s="74">
        <f t="shared" si="37"/>
        <v>4</v>
      </c>
      <c r="AQ31" s="74">
        <f t="shared" si="37"/>
        <v>8</v>
      </c>
      <c r="AR31" s="74">
        <f t="shared" si="37"/>
        <v>0</v>
      </c>
      <c r="AS31" s="74">
        <f t="shared" si="37"/>
        <v>0</v>
      </c>
      <c r="AT31" s="74">
        <f t="shared" si="37"/>
        <v>0</v>
      </c>
      <c r="AU31" s="74">
        <f t="shared" si="37"/>
        <v>8</v>
      </c>
      <c r="AV31" s="74">
        <f t="shared" si="37"/>
        <v>7</v>
      </c>
      <c r="AW31" s="74">
        <f t="shared" si="37"/>
        <v>0</v>
      </c>
      <c r="AX31" s="74">
        <f t="shared" si="37"/>
        <v>0</v>
      </c>
      <c r="AY31" s="74">
        <f t="shared" si="37"/>
        <v>0</v>
      </c>
      <c r="AZ31" s="74">
        <f t="shared" si="37"/>
        <v>7</v>
      </c>
      <c r="BA31" s="74">
        <f t="shared" si="37"/>
        <v>7</v>
      </c>
      <c r="BB31" s="74">
        <f t="shared" si="37"/>
        <v>0</v>
      </c>
      <c r="BC31" s="74">
        <f t="shared" si="37"/>
        <v>0</v>
      </c>
      <c r="BD31" s="74">
        <f t="shared" si="37"/>
        <v>0</v>
      </c>
      <c r="BE31" s="74">
        <f t="shared" si="37"/>
        <v>7</v>
      </c>
      <c r="BF31" s="74">
        <f t="shared" si="37"/>
        <v>6</v>
      </c>
      <c r="BG31" s="74">
        <f t="shared" si="37"/>
        <v>0</v>
      </c>
      <c r="BH31" s="74">
        <f t="shared" si="37"/>
        <v>0</v>
      </c>
      <c r="BI31" s="74">
        <f t="shared" si="37"/>
        <v>0</v>
      </c>
      <c r="BJ31" s="74">
        <f t="shared" si="37"/>
        <v>6</v>
      </c>
      <c r="BK31" s="74">
        <f t="shared" si="37"/>
        <v>4</v>
      </c>
      <c r="BL31" s="74">
        <f t="shared" si="37"/>
        <v>5</v>
      </c>
      <c r="BM31" s="74">
        <f t="shared" si="37"/>
        <v>0</v>
      </c>
      <c r="BN31" s="74">
        <f t="shared" si="37"/>
        <v>0</v>
      </c>
      <c r="BO31" s="74">
        <f t="shared" si="37"/>
        <v>3</v>
      </c>
      <c r="BP31" s="74">
        <f t="shared" ref="BP31:BY31" si="38">COUNTIF(BP10:BP26,4)</f>
        <v>5</v>
      </c>
      <c r="BQ31" s="74">
        <f t="shared" si="38"/>
        <v>0</v>
      </c>
      <c r="BR31" s="74">
        <f t="shared" si="38"/>
        <v>0</v>
      </c>
      <c r="BS31" s="74">
        <f t="shared" si="38"/>
        <v>0</v>
      </c>
      <c r="BT31" s="74">
        <f t="shared" si="38"/>
        <v>5</v>
      </c>
      <c r="BU31" s="74">
        <f t="shared" si="38"/>
        <v>0</v>
      </c>
      <c r="BV31" s="74">
        <f t="shared" si="38"/>
        <v>0</v>
      </c>
      <c r="BW31" s="74">
        <f t="shared" si="38"/>
        <v>0</v>
      </c>
      <c r="BX31" s="74">
        <f t="shared" si="38"/>
        <v>0</v>
      </c>
      <c r="BY31" s="74">
        <f t="shared" si="38"/>
        <v>0</v>
      </c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96">
        <f>AVERAGE(CT10:CT26)</f>
        <v>58.529411764705884</v>
      </c>
      <c r="CU31" s="96">
        <f>AVERAGE(CU10:CU26)</f>
        <v>6.7647058823529411</v>
      </c>
      <c r="CV31" s="96">
        <f>AVERAGE(CV10:CV26)</f>
        <v>0</v>
      </c>
      <c r="CW31" s="96">
        <f>AVERAGE(CW10:CW26)</f>
        <v>0</v>
      </c>
      <c r="CX31" s="97">
        <f>AVERAGE(CX10:CX26)</f>
        <v>52.705882352941174</v>
      </c>
    </row>
    <row r="32" spans="1:102" ht="13.5" customHeight="1" thickBot="1">
      <c r="A32" s="191" t="s">
        <v>7</v>
      </c>
      <c r="B32" s="192"/>
      <c r="C32" s="74">
        <f>COUNTIF(C10:C26,3)</f>
        <v>10</v>
      </c>
      <c r="D32" s="74">
        <f t="shared" ref="D32:BO32" si="39">COUNTIF(D10:D26,3)</f>
        <v>0</v>
      </c>
      <c r="E32" s="74">
        <f t="shared" si="39"/>
        <v>0</v>
      </c>
      <c r="F32" s="74">
        <f t="shared" si="39"/>
        <v>0</v>
      </c>
      <c r="G32" s="74">
        <f t="shared" si="39"/>
        <v>10</v>
      </c>
      <c r="H32" s="74">
        <f t="shared" si="39"/>
        <v>10</v>
      </c>
      <c r="I32" s="74">
        <f t="shared" si="39"/>
        <v>0</v>
      </c>
      <c r="J32" s="74">
        <f t="shared" si="39"/>
        <v>0</v>
      </c>
      <c r="K32" s="74">
        <f t="shared" si="39"/>
        <v>0</v>
      </c>
      <c r="L32" s="74">
        <f t="shared" si="39"/>
        <v>10</v>
      </c>
      <c r="M32" s="74">
        <f t="shared" si="39"/>
        <v>14</v>
      </c>
      <c r="N32" s="74">
        <f t="shared" si="39"/>
        <v>0</v>
      </c>
      <c r="O32" s="74">
        <f t="shared" si="39"/>
        <v>0</v>
      </c>
      <c r="P32" s="74">
        <f t="shared" si="39"/>
        <v>0</v>
      </c>
      <c r="Q32" s="74">
        <f t="shared" si="39"/>
        <v>14</v>
      </c>
      <c r="R32" s="74">
        <f t="shared" si="39"/>
        <v>11</v>
      </c>
      <c r="S32" s="74">
        <f t="shared" si="39"/>
        <v>0</v>
      </c>
      <c r="T32" s="74">
        <f t="shared" si="39"/>
        <v>0</v>
      </c>
      <c r="U32" s="74">
        <f t="shared" si="39"/>
        <v>0</v>
      </c>
      <c r="V32" s="74">
        <f t="shared" si="39"/>
        <v>11</v>
      </c>
      <c r="W32" s="74">
        <f t="shared" si="39"/>
        <v>9</v>
      </c>
      <c r="X32" s="74">
        <f t="shared" si="39"/>
        <v>10</v>
      </c>
      <c r="Y32" s="74">
        <f t="shared" si="39"/>
        <v>0</v>
      </c>
      <c r="Z32" s="74">
        <f t="shared" si="39"/>
        <v>0</v>
      </c>
      <c r="AA32" s="74">
        <f t="shared" si="39"/>
        <v>9</v>
      </c>
      <c r="AB32" s="74">
        <f t="shared" si="39"/>
        <v>0</v>
      </c>
      <c r="AC32" s="74">
        <f t="shared" si="39"/>
        <v>0</v>
      </c>
      <c r="AD32" s="74">
        <f t="shared" si="39"/>
        <v>0</v>
      </c>
      <c r="AE32" s="74">
        <f t="shared" si="39"/>
        <v>0</v>
      </c>
      <c r="AF32" s="74">
        <f t="shared" si="39"/>
        <v>0</v>
      </c>
      <c r="AG32" s="74">
        <f t="shared" si="39"/>
        <v>2</v>
      </c>
      <c r="AH32" s="74">
        <f t="shared" si="39"/>
        <v>0</v>
      </c>
      <c r="AI32" s="74">
        <f t="shared" si="39"/>
        <v>0</v>
      </c>
      <c r="AJ32" s="74">
        <f t="shared" si="39"/>
        <v>0</v>
      </c>
      <c r="AK32" s="74">
        <f t="shared" si="39"/>
        <v>2</v>
      </c>
      <c r="AL32" s="74">
        <f t="shared" si="39"/>
        <v>11</v>
      </c>
      <c r="AM32" s="74">
        <f t="shared" si="39"/>
        <v>0</v>
      </c>
      <c r="AN32" s="74">
        <f t="shared" si="39"/>
        <v>0</v>
      </c>
      <c r="AO32" s="74">
        <f t="shared" si="39"/>
        <v>0</v>
      </c>
      <c r="AP32" s="74">
        <f t="shared" si="39"/>
        <v>11</v>
      </c>
      <c r="AQ32" s="74">
        <f t="shared" si="39"/>
        <v>8</v>
      </c>
      <c r="AR32" s="74">
        <f t="shared" si="39"/>
        <v>0</v>
      </c>
      <c r="AS32" s="74">
        <f t="shared" si="39"/>
        <v>0</v>
      </c>
      <c r="AT32" s="74">
        <f t="shared" si="39"/>
        <v>0</v>
      </c>
      <c r="AU32" s="74">
        <f t="shared" si="39"/>
        <v>8</v>
      </c>
      <c r="AV32" s="74">
        <f t="shared" si="39"/>
        <v>8</v>
      </c>
      <c r="AW32" s="74">
        <f t="shared" si="39"/>
        <v>0</v>
      </c>
      <c r="AX32" s="74">
        <f t="shared" si="39"/>
        <v>0</v>
      </c>
      <c r="AY32" s="74">
        <f t="shared" si="39"/>
        <v>0</v>
      </c>
      <c r="AZ32" s="74">
        <f t="shared" si="39"/>
        <v>8</v>
      </c>
      <c r="BA32" s="74">
        <f t="shared" si="39"/>
        <v>3</v>
      </c>
      <c r="BB32" s="74">
        <f t="shared" si="39"/>
        <v>0</v>
      </c>
      <c r="BC32" s="74">
        <f t="shared" si="39"/>
        <v>0</v>
      </c>
      <c r="BD32" s="74">
        <f t="shared" si="39"/>
        <v>0</v>
      </c>
      <c r="BE32" s="74">
        <f t="shared" si="39"/>
        <v>3</v>
      </c>
      <c r="BF32" s="74">
        <f t="shared" si="39"/>
        <v>1</v>
      </c>
      <c r="BG32" s="74">
        <f t="shared" si="39"/>
        <v>0</v>
      </c>
      <c r="BH32" s="74">
        <f t="shared" si="39"/>
        <v>0</v>
      </c>
      <c r="BI32" s="74">
        <f t="shared" si="39"/>
        <v>0</v>
      </c>
      <c r="BJ32" s="74">
        <f t="shared" si="39"/>
        <v>1</v>
      </c>
      <c r="BK32" s="74">
        <f t="shared" si="39"/>
        <v>10</v>
      </c>
      <c r="BL32" s="74">
        <f t="shared" si="39"/>
        <v>9</v>
      </c>
      <c r="BM32" s="74">
        <f t="shared" si="39"/>
        <v>0</v>
      </c>
      <c r="BN32" s="74">
        <f t="shared" si="39"/>
        <v>0</v>
      </c>
      <c r="BO32" s="74">
        <f t="shared" si="39"/>
        <v>9</v>
      </c>
      <c r="BP32" s="74">
        <f t="shared" ref="BP32:BY32" si="40">COUNTIF(BP10:BP26,3)</f>
        <v>3</v>
      </c>
      <c r="BQ32" s="74">
        <f t="shared" si="40"/>
        <v>0</v>
      </c>
      <c r="BR32" s="74">
        <f t="shared" si="40"/>
        <v>0</v>
      </c>
      <c r="BS32" s="74">
        <f t="shared" si="40"/>
        <v>0</v>
      </c>
      <c r="BT32" s="74">
        <f t="shared" si="40"/>
        <v>3</v>
      </c>
      <c r="BU32" s="74">
        <f t="shared" si="40"/>
        <v>0</v>
      </c>
      <c r="BV32" s="74">
        <f t="shared" si="40"/>
        <v>0</v>
      </c>
      <c r="BW32" s="74">
        <f t="shared" si="40"/>
        <v>0</v>
      </c>
      <c r="BX32" s="74">
        <f t="shared" si="40"/>
        <v>0</v>
      </c>
      <c r="BY32" s="74">
        <f t="shared" si="40"/>
        <v>0</v>
      </c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23"/>
      <c r="CU32" s="23"/>
      <c r="CV32" s="23"/>
      <c r="CW32" s="23"/>
      <c r="CX32" s="23"/>
    </row>
    <row r="33" spans="1:102" ht="13.5" customHeight="1" thickBot="1">
      <c r="A33" s="179" t="s">
        <v>8</v>
      </c>
      <c r="B33" s="180"/>
      <c r="C33" s="74">
        <f>COUNTIF(C10:C26,2)</f>
        <v>1</v>
      </c>
      <c r="D33" s="74">
        <f t="shared" ref="D33:BO33" si="41">COUNTIF(D10:D26,2)</f>
        <v>0</v>
      </c>
      <c r="E33" s="74">
        <f t="shared" si="41"/>
        <v>0</v>
      </c>
      <c r="F33" s="74">
        <f t="shared" si="41"/>
        <v>0</v>
      </c>
      <c r="G33" s="74">
        <f t="shared" si="41"/>
        <v>1</v>
      </c>
      <c r="H33" s="74">
        <f t="shared" si="41"/>
        <v>0</v>
      </c>
      <c r="I33" s="74">
        <f t="shared" si="41"/>
        <v>0</v>
      </c>
      <c r="J33" s="74">
        <f t="shared" si="41"/>
        <v>0</v>
      </c>
      <c r="K33" s="74">
        <f t="shared" si="41"/>
        <v>0</v>
      </c>
      <c r="L33" s="74">
        <f t="shared" si="41"/>
        <v>0</v>
      </c>
      <c r="M33" s="74">
        <f t="shared" si="41"/>
        <v>0</v>
      </c>
      <c r="N33" s="74">
        <f t="shared" si="41"/>
        <v>0</v>
      </c>
      <c r="O33" s="74">
        <f t="shared" si="41"/>
        <v>0</v>
      </c>
      <c r="P33" s="74">
        <f t="shared" si="41"/>
        <v>0</v>
      </c>
      <c r="Q33" s="74">
        <f t="shared" si="41"/>
        <v>0</v>
      </c>
      <c r="R33" s="74">
        <f t="shared" si="41"/>
        <v>0</v>
      </c>
      <c r="S33" s="74">
        <f t="shared" si="41"/>
        <v>0</v>
      </c>
      <c r="T33" s="74">
        <f t="shared" si="41"/>
        <v>0</v>
      </c>
      <c r="U33" s="74">
        <f t="shared" si="41"/>
        <v>0</v>
      </c>
      <c r="V33" s="74">
        <f t="shared" si="41"/>
        <v>0</v>
      </c>
      <c r="W33" s="74">
        <f t="shared" si="41"/>
        <v>0</v>
      </c>
      <c r="X33" s="74">
        <f t="shared" si="41"/>
        <v>0</v>
      </c>
      <c r="Y33" s="74">
        <f t="shared" si="41"/>
        <v>0</v>
      </c>
      <c r="Z33" s="74">
        <f t="shared" si="41"/>
        <v>0</v>
      </c>
      <c r="AA33" s="74">
        <f t="shared" si="41"/>
        <v>0</v>
      </c>
      <c r="AB33" s="74">
        <f t="shared" si="41"/>
        <v>0</v>
      </c>
      <c r="AC33" s="74">
        <f t="shared" si="41"/>
        <v>0</v>
      </c>
      <c r="AD33" s="74">
        <f t="shared" si="41"/>
        <v>0</v>
      </c>
      <c r="AE33" s="74">
        <f t="shared" si="41"/>
        <v>0</v>
      </c>
      <c r="AF33" s="74">
        <f t="shared" si="41"/>
        <v>0</v>
      </c>
      <c r="AG33" s="74">
        <f t="shared" si="41"/>
        <v>0</v>
      </c>
      <c r="AH33" s="74">
        <f t="shared" si="41"/>
        <v>0</v>
      </c>
      <c r="AI33" s="74">
        <f t="shared" si="41"/>
        <v>0</v>
      </c>
      <c r="AJ33" s="74">
        <f t="shared" si="41"/>
        <v>0</v>
      </c>
      <c r="AK33" s="74">
        <f t="shared" si="41"/>
        <v>0</v>
      </c>
      <c r="AL33" s="74">
        <f t="shared" si="41"/>
        <v>0</v>
      </c>
      <c r="AM33" s="74">
        <f t="shared" si="41"/>
        <v>0</v>
      </c>
      <c r="AN33" s="74">
        <f t="shared" si="41"/>
        <v>0</v>
      </c>
      <c r="AO33" s="74">
        <f t="shared" si="41"/>
        <v>0</v>
      </c>
      <c r="AP33" s="74">
        <f t="shared" si="41"/>
        <v>0</v>
      </c>
      <c r="AQ33" s="74">
        <f t="shared" si="41"/>
        <v>0</v>
      </c>
      <c r="AR33" s="74">
        <f t="shared" si="41"/>
        <v>0</v>
      </c>
      <c r="AS33" s="74">
        <f t="shared" si="41"/>
        <v>0</v>
      </c>
      <c r="AT33" s="74">
        <f t="shared" si="41"/>
        <v>0</v>
      </c>
      <c r="AU33" s="74">
        <f t="shared" si="41"/>
        <v>0</v>
      </c>
      <c r="AV33" s="74">
        <f t="shared" si="41"/>
        <v>0</v>
      </c>
      <c r="AW33" s="74">
        <f t="shared" si="41"/>
        <v>0</v>
      </c>
      <c r="AX33" s="74">
        <f t="shared" si="41"/>
        <v>0</v>
      </c>
      <c r="AY33" s="74">
        <f t="shared" si="41"/>
        <v>0</v>
      </c>
      <c r="AZ33" s="74">
        <f t="shared" si="41"/>
        <v>0</v>
      </c>
      <c r="BA33" s="74">
        <f t="shared" si="41"/>
        <v>0</v>
      </c>
      <c r="BB33" s="74">
        <f t="shared" si="41"/>
        <v>0</v>
      </c>
      <c r="BC33" s="74">
        <f t="shared" si="41"/>
        <v>0</v>
      </c>
      <c r="BD33" s="74">
        <f t="shared" si="41"/>
        <v>0</v>
      </c>
      <c r="BE33" s="74">
        <f t="shared" si="41"/>
        <v>0</v>
      </c>
      <c r="BF33" s="74">
        <f t="shared" si="41"/>
        <v>0</v>
      </c>
      <c r="BG33" s="74">
        <f t="shared" si="41"/>
        <v>0</v>
      </c>
      <c r="BH33" s="74">
        <f t="shared" si="41"/>
        <v>0</v>
      </c>
      <c r="BI33" s="74">
        <f t="shared" si="41"/>
        <v>0</v>
      </c>
      <c r="BJ33" s="74">
        <f t="shared" si="41"/>
        <v>0</v>
      </c>
      <c r="BK33" s="74">
        <f t="shared" si="41"/>
        <v>0</v>
      </c>
      <c r="BL33" s="74">
        <f t="shared" si="41"/>
        <v>0</v>
      </c>
      <c r="BM33" s="74">
        <f t="shared" si="41"/>
        <v>0</v>
      </c>
      <c r="BN33" s="74">
        <f t="shared" si="41"/>
        <v>0</v>
      </c>
      <c r="BO33" s="74">
        <f t="shared" si="41"/>
        <v>0</v>
      </c>
      <c r="BP33" s="74">
        <f t="shared" ref="BP33:BX33" si="42">COUNTIF(BP10:BP26,2)</f>
        <v>0</v>
      </c>
      <c r="BQ33" s="74">
        <f t="shared" si="42"/>
        <v>0</v>
      </c>
      <c r="BR33" s="74">
        <f t="shared" si="42"/>
        <v>0</v>
      </c>
      <c r="BS33" s="74">
        <f t="shared" si="42"/>
        <v>0</v>
      </c>
      <c r="BT33" s="74">
        <f t="shared" si="42"/>
        <v>0</v>
      </c>
      <c r="BU33" s="74">
        <f t="shared" si="42"/>
        <v>0</v>
      </c>
      <c r="BV33" s="74">
        <f t="shared" si="42"/>
        <v>0</v>
      </c>
      <c r="BW33" s="74">
        <f t="shared" si="42"/>
        <v>0</v>
      </c>
      <c r="BX33" s="74">
        <f t="shared" si="42"/>
        <v>0</v>
      </c>
      <c r="BY33" s="74">
        <f>COUNTIF(BY10:BY26,2)</f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23"/>
      <c r="CU33" s="23"/>
      <c r="CV33" s="23"/>
      <c r="CW33" s="23"/>
      <c r="CX33" s="23"/>
    </row>
    <row r="34" spans="1:102" ht="13.5" customHeight="1" thickBot="1">
      <c r="A34" s="193" t="s">
        <v>9</v>
      </c>
      <c r="B34" s="194"/>
      <c r="C34" s="75">
        <f>ROUNDUP((C30*1+C31*0.64+C32*0.36+C33*0.14)/D6*100,0)</f>
        <v>41</v>
      </c>
      <c r="D34" s="75">
        <f>ROUNDUP((D30*1+D31*0.64+D32*0.36+D33*0.14)/F6*100,0)</f>
        <v>0</v>
      </c>
      <c r="E34" s="75">
        <f>ROUNDUP((E30*1+E31*0.64+E32*0.36+E33*0.14)/H6*100,0)</f>
        <v>0</v>
      </c>
      <c r="F34" s="75" t="e">
        <f>ROUNDUP((F30*1+F31*0.64+F32*0.36+F33*0.14)/J6*100,0)</f>
        <v>#DIV/0!</v>
      </c>
      <c r="G34" s="75" t="e">
        <f>ROUNDUP((G30*1+G31*0.64+G32*0.36+G33*0.14)/J6*100,0)</f>
        <v>#DIV/0!</v>
      </c>
      <c r="H34" s="75">
        <f>ROUNDUP((H30*1+H31*0.64+H32*0.36+H33*0.14)/D6*100,0)</f>
        <v>46</v>
      </c>
      <c r="I34" s="75">
        <f>ROUNDUP((I30*1+I31*0.64+I32*0.36+I33*0.14)/F6*100,0)</f>
        <v>0</v>
      </c>
      <c r="J34" s="75">
        <f>ROUNDUP((J30*1+J31*0.64+J32*0.36+J33*0.14)/H6*100,0)</f>
        <v>0</v>
      </c>
      <c r="K34" s="75" t="e">
        <f>ROUNDUP((K30*1+K31*0.64+K32*0.36+K33*0.14)/J6*100,0)</f>
        <v>#DIV/0!</v>
      </c>
      <c r="L34" s="75" t="e">
        <f>ROUNDUP((L30*1+L31*0.64+L32*0.36+L33*0.14)/J6*100,0)</f>
        <v>#DIV/0!</v>
      </c>
      <c r="M34" s="75">
        <f>ROUNDUP((M30*1+M31*0.64+M32*0.36+M33*0.14)/D6*100,0)</f>
        <v>41</v>
      </c>
      <c r="N34" s="75">
        <f>ROUNDUP((N30*1+N31*0.64+N32*0.36+N33*0.14)/F6*100,0)</f>
        <v>0</v>
      </c>
      <c r="O34" s="75">
        <f>ROUNDUP((O30*1+O31*0.64+O32*0.36+O33*0.14)/H6*100,0)</f>
        <v>0</v>
      </c>
      <c r="P34" s="75">
        <f>ROUNDUP((P30*1+P31*0.64+P32*0.36+P33*0.14)/H6*100,0)</f>
        <v>0</v>
      </c>
      <c r="Q34" s="75" t="e">
        <f>ROUNDUP((Q30*1+Q31*0.64+Q32*0.36+Q33*0.14)/J6*100,0)</f>
        <v>#DIV/0!</v>
      </c>
      <c r="R34" s="75">
        <f>ROUNDUP((R30*1+R31*0.64+R32*0.36+R33*0.14)/D6*100,0)</f>
        <v>48</v>
      </c>
      <c r="S34" s="75">
        <f>ROUNDUP((S30*1+S31*0.64+S32*0.36+S33*0.14)/F6*100,0)</f>
        <v>0</v>
      </c>
      <c r="T34" s="75">
        <f>ROUNDUP((T30*1+T31*0.64+T32*0.36+T33*0.14)/H6*100,0)</f>
        <v>0</v>
      </c>
      <c r="U34" s="75" t="e">
        <f>ROUNDUP((U30*1+U31*0.64+U32*0.36+U33*0.14)/J6*100,0)</f>
        <v>#DIV/0!</v>
      </c>
      <c r="V34" s="75" t="e">
        <f>ROUNDUP((V30*1+V31*0.64+V32*0.36+V33*0.14)/J6*100,0)</f>
        <v>#DIV/0!</v>
      </c>
      <c r="W34" s="75">
        <f>ROUNDUP((W30*1+W31*0.64+W32*0.36+W33*0.14)/D6*100,0)</f>
        <v>54</v>
      </c>
      <c r="X34" s="75">
        <f>ROUNDUP((X30*1+X31*0.64+X32*0.36+X33*0.14)/F6*100,0)</f>
        <v>51</v>
      </c>
      <c r="Y34" s="75">
        <f>ROUNDUP((Y30*1+Y31*0.64+Y32*0.36+Y33*0.14)/H6*100,0)</f>
        <v>0</v>
      </c>
      <c r="Z34" s="75" t="e">
        <f>ROUNDUP((Z30*1+Z31*0.64+Z32*0.36+Z33*0.14)/J6*100,0)</f>
        <v>#DIV/0!</v>
      </c>
      <c r="AA34" s="75" t="e">
        <f>ROUNDUP((AA30*1+AA31*0.64+AA32*0.36+AA33*0.14)/J6*100,0)</f>
        <v>#DIV/0!</v>
      </c>
      <c r="AB34" s="75">
        <f>ROUNDUP((AB30*1+AB31*0.64+AB32*0.36+AB33*0.14)/D6*100,0)</f>
        <v>71</v>
      </c>
      <c r="AC34" s="75">
        <f>ROUNDUP((AC30*1+AC31*0.64+AC32*0.36+AC33*0.14)/F6*100,0)</f>
        <v>0</v>
      </c>
      <c r="AD34" s="75">
        <f>ROUNDUP((AD30*1+AD31*0.64+AD32*0.36+AD33*0.14)/H6*100,0)</f>
        <v>0</v>
      </c>
      <c r="AE34" s="75" t="e">
        <f>ROUNDUP((AE30*1+AE31*0.64+AE32*0.36+AE33*0.14)/J6*100,0)</f>
        <v>#DIV/0!</v>
      </c>
      <c r="AF34" s="75" t="e">
        <f>ROUNDUP((AF30*1+AF31*0.64+AF32*0.36+AF33*0.14)/J6*100,0)</f>
        <v>#DIV/0!</v>
      </c>
      <c r="AG34" s="75">
        <f>ROUNDUP((AG30*1+AG31*0.64+AG32*0.36+AG33*0.14)/D6*100,0)</f>
        <v>74</v>
      </c>
      <c r="AH34" s="75">
        <f>ROUNDUP((AH30*1+AH31*0.64+AH32*0.36+AH33*0.14)/F6*100,0)</f>
        <v>0</v>
      </c>
      <c r="AI34" s="75">
        <f>ROUNDUP((AI30*1+AI31*0.64+AI32*0.36+AI33*0.14)/H6*100,0)</f>
        <v>0</v>
      </c>
      <c r="AJ34" s="75" t="e">
        <f>ROUNDUP((AJ30*1+AJ31*0.64+AJ32*0.36+AJ33*0.14)/J6*100,0)</f>
        <v>#DIV/0!</v>
      </c>
      <c r="AK34" s="75" t="e">
        <f>ROUNDUP((AK30*1+AK31*0.64+AK32*0.36+AK33*0.14)/J6*100,0)</f>
        <v>#DIV/0!</v>
      </c>
      <c r="AL34" s="75">
        <f>ROUNDUP((AL30*1+AL31*0.64+AL32*0.36+AL33*0.14)/D6*100,0)</f>
        <v>45</v>
      </c>
      <c r="AM34" s="75">
        <f>ROUNDUP((AM30*1+AM31*0.64+AM32*0.36+AM33*0.14)/F6*100,0)</f>
        <v>0</v>
      </c>
      <c r="AN34" s="75">
        <f>ROUNDUP((AN30*1+AN31*0.64+AN32*0.36+AN33*0.14)/H6*100,0)</f>
        <v>0</v>
      </c>
      <c r="AO34" s="75" t="e">
        <f>ROUNDUP((AO30*1+AO31*0.64+AO32*0.36+AO33*0.14)/J6*100,0)</f>
        <v>#DIV/0!</v>
      </c>
      <c r="AP34" s="75" t="e">
        <f>ROUNDUP((AP30*1+AP31*0.64+AP32*0.36+AP33*0.14)/J6*100,0)</f>
        <v>#DIV/0!</v>
      </c>
      <c r="AQ34" s="75">
        <f>ROUNDUP((AQ30*1+AQ31*0.64+AQ32*0.36+AQ33*0.14)/D6*100,0)</f>
        <v>53</v>
      </c>
      <c r="AR34" s="75">
        <f>ROUNDUP((AR30*1+AR31*0.64+AR32*0.36+AR33*0.14)/F6*100,0)</f>
        <v>0</v>
      </c>
      <c r="AS34" s="75">
        <f>ROUNDUP((AS30*1+AS31*0.64+AS32*0.36+AS33*0.14)/H6*100,0)</f>
        <v>0</v>
      </c>
      <c r="AT34" s="75" t="e">
        <f>ROUNDUP((AT30*1+AT31*0.64+AT32*0.36+AT33*0.14)/J6*100,0)</f>
        <v>#DIV/0!</v>
      </c>
      <c r="AU34" s="75" t="e">
        <f>ROUNDUP((AU30*1+AU31*0.64+AU32*0.36+AU33*0.14)/J6*100,0)</f>
        <v>#DIV/0!</v>
      </c>
      <c r="AV34" s="75">
        <f>ROUNDUP((AV30*1+AV31*0.64+AV32*0.36+AV33*0.14)/D6*100,0)</f>
        <v>50</v>
      </c>
      <c r="AW34" s="75">
        <f>ROUNDUP((AW30*1+AW31*0.64+AW32*0.36+AW33*0.14)/F6*100,0)</f>
        <v>0</v>
      </c>
      <c r="AX34" s="75">
        <f>ROUNDUP((AX30*1+AX31*0.64+AX32*0.36+AX33*0.14)/H6*100,0)</f>
        <v>0</v>
      </c>
      <c r="AY34" s="75" t="e">
        <f>ROUNDUP((AY30*1+AY31*0.64+AY32*0.36+AY33*0.14)/J6*100,0)</f>
        <v>#DIV/0!</v>
      </c>
      <c r="AZ34" s="75" t="e">
        <f>ROUNDUP((AZ30*1+AZ31*0.64+AZ32*0.36+AZ33*0.14)/J6*100,0)</f>
        <v>#DIV/0!</v>
      </c>
      <c r="BA34" s="75">
        <f>ROUNDUP((BA30*1+BA31*0.64+BA32*0.36+BA33*0.14)/D6*100,0)</f>
        <v>74</v>
      </c>
      <c r="BB34" s="75">
        <f>ROUNDUP((BB30*1+BB31*0.64+BB32*0.36+BB33*0.14)/F6*100,0)</f>
        <v>0</v>
      </c>
      <c r="BC34" s="75">
        <f>ROUNDUP((BC30*1+BC31*0.64+BC32*0.36+BC33*0.14)/H6*100,0)</f>
        <v>0</v>
      </c>
      <c r="BD34" s="75" t="e">
        <f>ROUNDUP((BD30*1+BD31*0.64+BD32*0.36+BD33*0.14)/J6*100,0)</f>
        <v>#DIV/0!</v>
      </c>
      <c r="BE34" s="75" t="e">
        <f>ROUNDUP((BE30*1+BE31*0.64+BE32*0.36+BE33*0.14)/J6*100,0)</f>
        <v>#DIV/0!</v>
      </c>
      <c r="BF34" s="75">
        <f>ROUNDUP((BF30*1+BF31*0.64+BF32*0.36+BF33*0.14)/D6*100,0)</f>
        <v>84</v>
      </c>
      <c r="BG34" s="75">
        <f>ROUNDUP((BG30*1+BG31*0.64+BG32*0.36+BG33*0.14)/F6*100,0)</f>
        <v>0</v>
      </c>
      <c r="BH34" s="75">
        <f>ROUNDUP((BH30*1+BH31*0.64+BH32*0.36+BH33*0.14)/H6*100,0)</f>
        <v>0</v>
      </c>
      <c r="BI34" s="75" t="e">
        <f>ROUNDUP((BI30*1+BI31*0.64+BI32*0.36+BI33*0.14)/J6*100,0)</f>
        <v>#DIV/0!</v>
      </c>
      <c r="BJ34" s="75" t="e">
        <f>ROUNDUP((BJ30*1+BJ31*0.64+BJ32*0.36+BJ33*0.14)/J6*100,0)</f>
        <v>#DIV/0!</v>
      </c>
      <c r="BK34" s="75">
        <f>ROUNDUP((BK30*1+BK31*0.64+BK32*0.36+BK33*0.14)/D6*100,0)</f>
        <v>54</v>
      </c>
      <c r="BL34" s="75">
        <f>ROUNDUP((BL30*1+BL31*0.64+BL32*0.36+BL33*0.14)/F6*100,0)</f>
        <v>53</v>
      </c>
      <c r="BM34" s="75">
        <f>ROUNDUP((BM30*1+BM31*0.64+BM32*0.36+BM33*0.14)/H6*100,0)</f>
        <v>0</v>
      </c>
      <c r="BN34" s="75" t="e">
        <f>ROUNDUP((BN30*1+BN31*0.64+BN32*0.36+BN33*0.14)/J6*100,0)</f>
        <v>#DIV/0!</v>
      </c>
      <c r="BO34" s="75" t="e">
        <f>ROUNDUP((BO30*1+BO31*0.64+BO32*0.36+BO33*0.14)/J6*100,0)</f>
        <v>#DIV/0!</v>
      </c>
      <c r="BP34" s="75">
        <f>ROUNDUP((BP30*1+BP31*0.64+BP32*0.36+BP33*0.14)/D6*100,0)</f>
        <v>79</v>
      </c>
      <c r="BQ34" s="75">
        <f>ROUNDUP((BQ30*1+BQ31*0.64+BQ32*0.36+BQ33*0.14)/F6*100,0)</f>
        <v>0</v>
      </c>
      <c r="BR34" s="75">
        <f>ROUNDUP((BR30*1+BR31*0.64+BR32*0.36+BR33*0.14)/H6*100,0)</f>
        <v>0</v>
      </c>
      <c r="BS34" s="75" t="e">
        <f>ROUNDUP((BS30*1+BS31*0.64+BS32*0.36+BS33*0.14)/J6*100,0)</f>
        <v>#DIV/0!</v>
      </c>
      <c r="BT34" s="75" t="e">
        <f>ROUNDUP((BT30*1+BT31*0.64+BT32*0.36+BT33*0.14)/J6*100,0)</f>
        <v>#DIV/0!</v>
      </c>
      <c r="BU34" s="75">
        <f>ROUNDUP((BU30*1+BU31*0.64+BU32*0.36+BU33*0.14)/D6*100,0)</f>
        <v>0</v>
      </c>
      <c r="BV34" s="75">
        <f>ROUNDUP((BV30*1+BV31*0.64+BV32*0.36+BV33*0.14)/F6*100,0)</f>
        <v>0</v>
      </c>
      <c r="BW34" s="75">
        <f>ROUNDUP((BW30*1+BW31*0.64+BW32*0.36+BW33*0.14)/H6*100,0)</f>
        <v>0</v>
      </c>
      <c r="BX34" s="75" t="e">
        <f>ROUNDUP((BX30*1+BX31*0.64+BX32*0.36+BX33*0.14)/J6*100,0)</f>
        <v>#DIV/0!</v>
      </c>
      <c r="BY34" s="75" t="e">
        <f>ROUNDUP((BY30*1+BY31*0.64+BY32*0.36+BY33*0.14)/J6*100,0)</f>
        <v>#DIV/0!</v>
      </c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23"/>
      <c r="CU34" s="23"/>
      <c r="CV34" s="23"/>
      <c r="CW34" s="23"/>
      <c r="CX34" s="23"/>
    </row>
    <row r="35" spans="1:102" ht="13.5" customHeight="1" thickBot="1">
      <c r="A35" s="64"/>
      <c r="B35" s="6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23"/>
      <c r="CU35" s="23"/>
      <c r="CV35" s="23"/>
      <c r="CW35" s="23"/>
      <c r="CX35" s="23"/>
    </row>
    <row r="36" spans="1:102" ht="13.5" customHeight="1" thickBot="1">
      <c r="A36" s="193" t="s">
        <v>65</v>
      </c>
      <c r="B36" s="194"/>
      <c r="C36" s="76">
        <f>(C30+C31)/$D$6*100</f>
        <v>29.411764705882355</v>
      </c>
      <c r="D36" s="76">
        <f>(D30+D31)/$F$6*100</f>
        <v>0</v>
      </c>
      <c r="E36" s="76">
        <f>(E30+E31)/$H$6*100</f>
        <v>0</v>
      </c>
      <c r="F36" s="76" t="e">
        <f>(F30+F31)/$J$6*100</f>
        <v>#DIV/0!</v>
      </c>
      <c r="G36" s="76" t="e">
        <f>(G30+G31)/$J$6*100</f>
        <v>#DIV/0!</v>
      </c>
      <c r="H36" s="76">
        <f t="shared" ref="H36" si="43">(H30+H31)/$D$6*100</f>
        <v>35.294117647058826</v>
      </c>
      <c r="I36" s="76">
        <f t="shared" ref="I36" si="44">(I30+I31)/$F$6*100</f>
        <v>0</v>
      </c>
      <c r="J36" s="76">
        <f t="shared" ref="J36" si="45">(J30+J31)/$H$6*100</f>
        <v>0</v>
      </c>
      <c r="K36" s="76" t="e">
        <f t="shared" ref="K36" si="46">(K30+K31)/$J$6*100</f>
        <v>#DIV/0!</v>
      </c>
      <c r="L36" s="76" t="e">
        <f>(L30+L31)/$J$6*100</f>
        <v>#DIV/0!</v>
      </c>
      <c r="M36" s="76">
        <f t="shared" ref="M36" si="47">(M30+M31)/$D$6*100</f>
        <v>17.647058823529413</v>
      </c>
      <c r="N36" s="76">
        <f t="shared" ref="N36" si="48">(N30+N31)/$F$6*100</f>
        <v>0</v>
      </c>
      <c r="O36" s="76">
        <f t="shared" ref="O36" si="49">(O30+O31)/$H$6*100</f>
        <v>0</v>
      </c>
      <c r="P36" s="76" t="e">
        <f t="shared" ref="P36:Q36" si="50">(P30+P31)/$J$6*100</f>
        <v>#DIV/0!</v>
      </c>
      <c r="Q36" s="76" t="e">
        <f t="shared" si="50"/>
        <v>#DIV/0!</v>
      </c>
      <c r="R36" s="76">
        <f t="shared" ref="R36" si="51">(R30+R31)/$D$6*100</f>
        <v>35.294117647058826</v>
      </c>
      <c r="S36" s="76">
        <f t="shared" ref="S36" si="52">(S30+S31)/$F$6*100</f>
        <v>0</v>
      </c>
      <c r="T36" s="76">
        <f t="shared" ref="T36" si="53">(T30+T31)/$H$6*100</f>
        <v>0</v>
      </c>
      <c r="U36" s="76" t="e">
        <f t="shared" ref="U36:V36" si="54">(U30+U31)/$J$6*100</f>
        <v>#DIV/0!</v>
      </c>
      <c r="V36" s="76" t="e">
        <f t="shared" si="54"/>
        <v>#DIV/0!</v>
      </c>
      <c r="W36" s="76">
        <f t="shared" ref="W36" si="55">(W30+W31)/$D$6*100</f>
        <v>41.17647058823529</v>
      </c>
      <c r="X36" s="76">
        <f t="shared" ref="X36" si="56">(X30+X31)/$F$6*100</f>
        <v>37.5</v>
      </c>
      <c r="Y36" s="76">
        <f t="shared" ref="Y36" si="57">(Y30+Y31)/$H$6*100</f>
        <v>0</v>
      </c>
      <c r="Z36" s="76" t="e">
        <f t="shared" ref="Z36:AA36" si="58">(Z30+Z31)/$J$6*100</f>
        <v>#DIV/0!</v>
      </c>
      <c r="AA36" s="76" t="e">
        <f t="shared" si="58"/>
        <v>#DIV/0!</v>
      </c>
      <c r="AB36" s="76">
        <f t="shared" ref="AB36" si="59">(AB30+AB31)/$D$6*100</f>
        <v>94.117647058823522</v>
      </c>
      <c r="AC36" s="76">
        <f t="shared" ref="AC36" si="60">(AC30+AC31)/$F$6*100</f>
        <v>0</v>
      </c>
      <c r="AD36" s="76">
        <f t="shared" ref="AD36" si="61">(AD30+AD31)/$H$6*100</f>
        <v>0</v>
      </c>
      <c r="AE36" s="76" t="e">
        <f t="shared" ref="AE36:AF36" si="62">(AE30+AE31)/$J$6*100</f>
        <v>#DIV/0!</v>
      </c>
      <c r="AF36" s="76" t="e">
        <f t="shared" si="62"/>
        <v>#DIV/0!</v>
      </c>
      <c r="AG36" s="76">
        <f t="shared" ref="AG36" si="63">(AG30+AG31)/$D$6*100</f>
        <v>88.235294117647058</v>
      </c>
      <c r="AH36" s="76">
        <f t="shared" ref="AH36" si="64">(AH30+AH31)/$F$6*100</f>
        <v>0</v>
      </c>
      <c r="AI36" s="76">
        <f t="shared" ref="AI36" si="65">(AI30+AI31)/$H$6*100</f>
        <v>0</v>
      </c>
      <c r="AJ36" s="76" t="e">
        <f t="shared" ref="AJ36:AK36" si="66">(AJ30+AJ31)/$J$6*100</f>
        <v>#DIV/0!</v>
      </c>
      <c r="AK36" s="76" t="e">
        <f t="shared" si="66"/>
        <v>#DIV/0!</v>
      </c>
      <c r="AL36" s="76">
        <f t="shared" ref="AL36" si="67">(AL30+AL31)/$D$6*100</f>
        <v>29.411764705882355</v>
      </c>
      <c r="AM36" s="76">
        <f t="shared" ref="AM36" si="68">(AM30+AM31)/$F$6*100</f>
        <v>0</v>
      </c>
      <c r="AN36" s="76">
        <f t="shared" ref="AN36" si="69">(AN30+AN31)/$H$6*100</f>
        <v>0</v>
      </c>
      <c r="AO36" s="76" t="e">
        <f t="shared" ref="AO36:AP36" si="70">(AO30+AO31)/$J$6*100</f>
        <v>#DIV/0!</v>
      </c>
      <c r="AP36" s="76" t="e">
        <f t="shared" si="70"/>
        <v>#DIV/0!</v>
      </c>
      <c r="AQ36" s="76">
        <f t="shared" ref="AQ36" si="71">(AQ30+AQ31)/$D$6*100</f>
        <v>52.941176470588239</v>
      </c>
      <c r="AR36" s="76">
        <f t="shared" ref="AR36" si="72">(AR30+AR31)/$F$6*100</f>
        <v>0</v>
      </c>
      <c r="AS36" s="76">
        <f t="shared" ref="AS36" si="73">(AS30+AS31)/$H$6*100</f>
        <v>0</v>
      </c>
      <c r="AT36" s="76" t="e">
        <f t="shared" ref="AT36:AU36" si="74">(AT30+AT31)/$J$6*100</f>
        <v>#DIV/0!</v>
      </c>
      <c r="AU36" s="76" t="e">
        <f t="shared" si="74"/>
        <v>#DIV/0!</v>
      </c>
      <c r="AV36" s="76">
        <f t="shared" ref="AV36" si="75">(AV30+AV31)/$D$6*100</f>
        <v>47.058823529411761</v>
      </c>
      <c r="AW36" s="76">
        <f t="shared" ref="AW36" si="76">(AW30+AW31)/$F$6*100</f>
        <v>0</v>
      </c>
      <c r="AX36" s="76">
        <f t="shared" ref="AX36" si="77">(AX30+AX31)/$H$6*100</f>
        <v>0</v>
      </c>
      <c r="AY36" s="76" t="e">
        <f t="shared" ref="AY36:AZ36" si="78">(AY30+AY31)/$J$6*100</f>
        <v>#DIV/0!</v>
      </c>
      <c r="AZ36" s="76" t="e">
        <f t="shared" si="78"/>
        <v>#DIV/0!</v>
      </c>
      <c r="BA36" s="76">
        <f t="shared" ref="BA36" si="79">(BA30+BA31)/$D$6*100</f>
        <v>82.35294117647058</v>
      </c>
      <c r="BB36" s="76">
        <f t="shared" ref="BB36" si="80">(BB30+BB31)/$F$6*100</f>
        <v>0</v>
      </c>
      <c r="BC36" s="76">
        <f t="shared" ref="BC36" si="81">(BC30+BC31)/$H$6*100</f>
        <v>0</v>
      </c>
      <c r="BD36" s="76" t="e">
        <f t="shared" ref="BD36:BE36" si="82">(BD30+BD31)/$J$6*100</f>
        <v>#DIV/0!</v>
      </c>
      <c r="BE36" s="76" t="e">
        <f t="shared" si="82"/>
        <v>#DIV/0!</v>
      </c>
      <c r="BF36" s="76">
        <f t="shared" ref="BF36" si="83">(BF30+BF31)/$D$6*100</f>
        <v>94.117647058823522</v>
      </c>
      <c r="BG36" s="76">
        <f t="shared" ref="BG36" si="84">(BG30+BG31)/$F$6*100</f>
        <v>0</v>
      </c>
      <c r="BH36" s="76">
        <f t="shared" ref="BH36" si="85">(BH30+BH31)/$H$6*100</f>
        <v>0</v>
      </c>
      <c r="BI36" s="76" t="e">
        <f t="shared" ref="BI36:BJ36" si="86">(BI30+BI31)/$J$6*100</f>
        <v>#DIV/0!</v>
      </c>
      <c r="BJ36" s="76" t="e">
        <f t="shared" si="86"/>
        <v>#DIV/0!</v>
      </c>
      <c r="BK36" s="76">
        <f t="shared" ref="BK36" si="87">(BK30+BK31)/$D$6*100</f>
        <v>41.17647058823529</v>
      </c>
      <c r="BL36" s="76">
        <f t="shared" ref="BL36" si="88">(BL30+BL31)/$F$6*100</f>
        <v>43.75</v>
      </c>
      <c r="BM36" s="76">
        <f t="shared" ref="BM36" si="89">(BM30+BM31)/$H$6*100</f>
        <v>0</v>
      </c>
      <c r="BN36" s="76" t="e">
        <f t="shared" ref="BN36:BO36" si="90">(BN30+BN31)/$J$6*100</f>
        <v>#DIV/0!</v>
      </c>
      <c r="BO36" s="76" t="e">
        <f t="shared" si="90"/>
        <v>#DIV/0!</v>
      </c>
      <c r="BP36" s="76">
        <f t="shared" ref="BP36" si="91">(BP30+BP31)/$D$6*100</f>
        <v>82.35294117647058</v>
      </c>
      <c r="BQ36" s="76">
        <f t="shared" ref="BQ36" si="92">(BQ30+BQ31)/$F$6*100</f>
        <v>0</v>
      </c>
      <c r="BR36" s="76">
        <f t="shared" ref="BR36" si="93">(BR30+BR31)/$H$6*100</f>
        <v>0</v>
      </c>
      <c r="BS36" s="76" t="e">
        <f t="shared" ref="BS36:BT36" si="94">(BS30+BS31)/$J$6*100</f>
        <v>#DIV/0!</v>
      </c>
      <c r="BT36" s="76" t="e">
        <f t="shared" si="94"/>
        <v>#DIV/0!</v>
      </c>
      <c r="BU36" s="76">
        <f t="shared" ref="BU36" si="95">(BU30+BU31)/$D$6*100</f>
        <v>0</v>
      </c>
      <c r="BV36" s="76">
        <f t="shared" ref="BV36" si="96">(BV30+BV31)/$F$6*100</f>
        <v>0</v>
      </c>
      <c r="BW36" s="76">
        <f t="shared" ref="BW36" si="97">(BW30+BW31)/$H$6*100</f>
        <v>0</v>
      </c>
      <c r="BX36" s="76" t="e">
        <f t="shared" ref="BX36:BY36" si="98">(BX30+BX31)/$J$6*100</f>
        <v>#DIV/0!</v>
      </c>
      <c r="BY36" s="76" t="e">
        <f t="shared" si="98"/>
        <v>#DIV/0!</v>
      </c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23"/>
      <c r="CU36" s="23"/>
      <c r="CV36" s="23"/>
      <c r="CW36" s="23"/>
      <c r="CX36" s="23"/>
    </row>
    <row r="37" spans="1:102" ht="12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23"/>
      <c r="CU37" s="23"/>
      <c r="CV37" s="23"/>
      <c r="CW37" s="23"/>
      <c r="CX37" s="23"/>
    </row>
    <row r="38" spans="1:102" ht="12.75" customHeight="1" thickBot="1">
      <c r="A38" s="195" t="s">
        <v>49</v>
      </c>
      <c r="B38" s="196"/>
      <c r="C38" s="197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23"/>
      <c r="CS38" s="23"/>
      <c r="CT38" s="23"/>
      <c r="CU38" s="23"/>
      <c r="CV38" s="23"/>
    </row>
    <row r="39" spans="1:102" ht="12.75" thickBot="1">
      <c r="A39" s="6"/>
      <c r="B39" s="43" t="s">
        <v>12</v>
      </c>
      <c r="C39" s="72">
        <f>(C34+H34+M34+R34+W34+AB34+AG34+AL34+AQ34+AV34+BA34+BF34+BK34+BP34+BU34)/S3</f>
        <v>58.142857142857146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SUM(C30+H30+M30+R30+W30+AB30+AG30+AL30+AQ30+AV30+BA30+BF30+BK30+BP30+BU30)</f>
        <v>49</v>
      </c>
      <c r="S39" s="204"/>
      <c r="T39" s="204">
        <f>SUM(D30+I30+N30+S30+X30+AC30+AH30+AM30+AR30+AW30+BB30+BG30+BL30+BQ30+BV30)</f>
        <v>4</v>
      </c>
      <c r="U39" s="204"/>
      <c r="V39" s="204">
        <f>SUM(E30+J30+O30+T30+Y30+AD30+AI30+AN30+AS30+AX30+BC30+BH30+BM30+BR30+BW30)</f>
        <v>0</v>
      </c>
      <c r="W39" s="204"/>
      <c r="X39" s="204">
        <f>SUM(F30+K30+P30+U30+Z30+AE30+AJ30+AO30+AT30+AY30+BD30+BI30+BN30+BS30+BX30)</f>
        <v>0</v>
      </c>
      <c r="Y39" s="204"/>
      <c r="Z39" s="200">
        <f>SUM(G30+L30+Q30+V30+AA30+AF30+AK30+AP30+AU30+AZ30+BE30+BJ30+BO30+BT30+BY30)</f>
        <v>46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23"/>
      <c r="CS39" s="23"/>
      <c r="CT39" s="23"/>
      <c r="CU39" s="23"/>
      <c r="CV39" s="23"/>
    </row>
    <row r="40" spans="1:102" ht="12.75" thickBot="1">
      <c r="A40" s="6"/>
      <c r="B40" s="43" t="s">
        <v>13</v>
      </c>
      <c r="C40" s="72">
        <f>(D34+I34+N34+S34+X34+AC34+AH34+AM34+AR34+AW34+BB34+BG34+BL34+BQ34+BV34)/U3</f>
        <v>6.9333333333333336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 t="shared" ref="R40:R42" si="99">SUM(C31+H31+M31+R31+W31+AB31+AG31+AL31+AQ31+AV31+BA31+BF31+BK31+BP31+BU31)</f>
        <v>82</v>
      </c>
      <c r="S40" s="204"/>
      <c r="T40" s="204">
        <f t="shared" ref="T40:T42" si="100">SUM(D31+I31+N31+S31+X31+AC31+AH31+AM31+AR31+AW31+BB31+BG31+BL31+BQ31+BV31)</f>
        <v>9</v>
      </c>
      <c r="U40" s="204"/>
      <c r="V40" s="204">
        <f t="shared" ref="V40:V42" si="101">SUM(E31+J31+O31+T31+Y31+AD31+AI31+AN31+AS31+AX31+BC31+BH31+BM31+BR31+BW31)</f>
        <v>0</v>
      </c>
      <c r="W40" s="204"/>
      <c r="X40" s="204">
        <f t="shared" ref="X40:X42" si="102">SUM(F31+K31+P31+U31+Z31+AE31+AJ31+AO31+AT31+AY31+BD31+BI31+BN31+BS31+BX31)</f>
        <v>0</v>
      </c>
      <c r="Y40" s="204"/>
      <c r="Z40" s="200">
        <f t="shared" ref="Z40:Z42" si="103">SUM(G31+L31+Q31+V31+AA31+AF31+AK31+AP31+AU31+AZ31+BE31+BJ31+BO31+BT31+BY31)</f>
        <v>80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23"/>
      <c r="CS40" s="23"/>
      <c r="CT40" s="23"/>
      <c r="CU40" s="23"/>
      <c r="CV40" s="23"/>
    </row>
    <row r="41" spans="1:102" ht="12.75" thickBot="1">
      <c r="A41" s="6"/>
      <c r="B41" s="43" t="s">
        <v>14</v>
      </c>
      <c r="C41" s="72">
        <f>(E34+J34+O34+T34+Y34+AD34+AI34+AN34+AS34+AX34+BC34+BH34+BM34+BR34+BW34)/W3</f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 t="shared" si="99"/>
        <v>100</v>
      </c>
      <c r="S41" s="204"/>
      <c r="T41" s="204">
        <f t="shared" si="100"/>
        <v>19</v>
      </c>
      <c r="U41" s="204"/>
      <c r="V41" s="204">
        <f t="shared" si="101"/>
        <v>0</v>
      </c>
      <c r="W41" s="204"/>
      <c r="X41" s="204">
        <f t="shared" si="102"/>
        <v>0</v>
      </c>
      <c r="Y41" s="204"/>
      <c r="Z41" s="200">
        <f t="shared" si="103"/>
        <v>99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23"/>
      <c r="CS41" s="23"/>
      <c r="CT41" s="23"/>
      <c r="CU41" s="23"/>
      <c r="CV41" s="23"/>
    </row>
    <row r="42" spans="1:102" ht="12.75" thickBot="1">
      <c r="A42" s="6"/>
      <c r="B42" s="43" t="s">
        <v>15</v>
      </c>
      <c r="C42" s="72" t="e">
        <f>(F34+K34+P34+U34+Z34+AE34+AJ34+AO34+AT34+AY34+BD34+BI34+BN34+BS34+BX34)/Y3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 t="shared" si="99"/>
        <v>1</v>
      </c>
      <c r="S42" s="204"/>
      <c r="T42" s="204">
        <f t="shared" si="100"/>
        <v>0</v>
      </c>
      <c r="U42" s="204"/>
      <c r="V42" s="204">
        <f t="shared" si="101"/>
        <v>0</v>
      </c>
      <c r="W42" s="204"/>
      <c r="X42" s="204">
        <f t="shared" si="102"/>
        <v>0</v>
      </c>
      <c r="Y42" s="204"/>
      <c r="Z42" s="200">
        <f t="shared" si="103"/>
        <v>1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23"/>
      <c r="CS42" s="23"/>
      <c r="CT42" s="23"/>
      <c r="CU42" s="23"/>
      <c r="CV42" s="23"/>
    </row>
    <row r="43" spans="1:102" ht="12.75" thickBot="1">
      <c r="A43" s="6"/>
      <c r="B43" s="45" t="s">
        <v>48</v>
      </c>
      <c r="C43" s="72" t="e">
        <f>(G34+L34+Q34+V34+AA34+AF34+AK34+AP34+AU34+AZ34+BE34+BJ34+BO34+BT34+BY34)/Y3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23"/>
      <c r="CS43" s="23"/>
      <c r="CT43" s="23"/>
      <c r="CU43" s="23"/>
      <c r="CV43" s="23"/>
    </row>
    <row r="44" spans="1:102" ht="12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23"/>
      <c r="CU44" s="23"/>
      <c r="CV44" s="23"/>
      <c r="CW44" s="23"/>
      <c r="CX44" s="23"/>
    </row>
    <row r="45" spans="1:102" ht="13.5" customHeight="1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44"/>
      <c r="CU45" s="44"/>
      <c r="CV45" s="44"/>
      <c r="CW45" s="44"/>
      <c r="CX45" s="44"/>
    </row>
    <row r="46" spans="1:102" ht="13.5" thickBot="1">
      <c r="A46" s="6"/>
      <c r="B46" s="45" t="s">
        <v>12</v>
      </c>
      <c r="C46" s="73">
        <f>ROUNDUP((R39*1+R40*0.64+R41*0.36+R42*0.14)/D6/S3*100,0)</f>
        <v>58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1:102" ht="16.5" thickBot="1">
      <c r="A47" s="6"/>
      <c r="B47" s="45" t="s">
        <v>13</v>
      </c>
      <c r="C47" s="73">
        <f>ROUNDUP((T39*1+T40*0.64+T41*0.36+T42*0.14)/F6/U3*100,0)</f>
        <v>7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7"/>
      <c r="CU47" s="7"/>
      <c r="CV47" s="7"/>
      <c r="CW47" s="7"/>
      <c r="CX47" s="7"/>
    </row>
    <row r="48" spans="1:102" ht="12.75" thickBot="1">
      <c r="A48" s="6"/>
      <c r="B48" s="45" t="s">
        <v>14</v>
      </c>
      <c r="C48" s="73">
        <f>ROUNDUP((V39*1+V40*0.64+V41*0.36+V42*0.14)/H6/W3*100,0)</f>
        <v>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ht="12.75" thickBot="1">
      <c r="A49" s="6"/>
      <c r="B49" s="45" t="s">
        <v>15</v>
      </c>
      <c r="C49" s="73" t="e">
        <f>ROUNDUP((X39*1+X40*0.64+'9 класс'!X41*0.36+X42*0.14)/J6/Y3*100,0)</f>
        <v>#DIV/0!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ht="12.75" thickBot="1">
      <c r="A50" s="6"/>
      <c r="B50" s="45" t="s">
        <v>48</v>
      </c>
      <c r="C50" s="73" t="e">
        <f>ROUNDUP((Z39*1+Z40*0.64+Z41*0.36+Z42*0.14)/J6/Y3*100,0)</f>
        <v>#DIV/0!</v>
      </c>
    </row>
    <row r="51" spans="1:27" ht="12">
      <c r="A51" s="46"/>
      <c r="B51" s="47"/>
      <c r="C51" s="48"/>
    </row>
    <row r="52" spans="1:27" ht="12.75" customHeight="1">
      <c r="A52" s="207" t="s">
        <v>59</v>
      </c>
      <c r="B52" s="207"/>
      <c r="C52" s="208" t="s">
        <v>60</v>
      </c>
      <c r="D52" s="208"/>
      <c r="E52" s="208"/>
      <c r="F52" s="208"/>
      <c r="G52" s="208"/>
      <c r="H52" s="208"/>
      <c r="I52" s="208"/>
      <c r="J52" s="208"/>
    </row>
    <row r="54" spans="1:27" ht="12.75">
      <c r="A54" s="41" t="s">
        <v>62</v>
      </c>
    </row>
    <row r="55" spans="1:27" ht="12.75">
      <c r="A55"/>
    </row>
    <row r="56" spans="1:27" ht="12.75">
      <c r="A56" s="41" t="s">
        <v>46</v>
      </c>
    </row>
    <row r="58" spans="1:27" ht="12.75">
      <c r="A58" t="s">
        <v>63</v>
      </c>
    </row>
    <row r="60" spans="1:27" ht="12.75">
      <c r="A60" t="s">
        <v>64</v>
      </c>
    </row>
  </sheetData>
  <mergeCells count="97">
    <mergeCell ref="A31:B31"/>
    <mergeCell ref="A32:B32"/>
    <mergeCell ref="A33:B33"/>
    <mergeCell ref="A34:B34"/>
    <mergeCell ref="A45:B45"/>
    <mergeCell ref="A36:B36"/>
    <mergeCell ref="A52:B52"/>
    <mergeCell ref="C52:J52"/>
    <mergeCell ref="A38:C38"/>
    <mergeCell ref="X40:Y40"/>
    <mergeCell ref="X41:Y41"/>
    <mergeCell ref="X42:Y42"/>
    <mergeCell ref="X39:Y39"/>
    <mergeCell ref="P40:Q40"/>
    <mergeCell ref="P41:Q41"/>
    <mergeCell ref="P42:Q42"/>
    <mergeCell ref="R38:S38"/>
    <mergeCell ref="R39:S39"/>
    <mergeCell ref="R40:S40"/>
    <mergeCell ref="R41:S41"/>
    <mergeCell ref="R42:S42"/>
    <mergeCell ref="E38:Q38"/>
    <mergeCell ref="Z42:AA42"/>
    <mergeCell ref="Z40:AA40"/>
    <mergeCell ref="Z41:AA41"/>
    <mergeCell ref="Z39:AA39"/>
    <mergeCell ref="T40:U40"/>
    <mergeCell ref="T41:U41"/>
    <mergeCell ref="T42:U42"/>
    <mergeCell ref="V39:W39"/>
    <mergeCell ref="V40:W40"/>
    <mergeCell ref="V41:W41"/>
    <mergeCell ref="V42:W42"/>
    <mergeCell ref="P39:Q39"/>
    <mergeCell ref="T38:U38"/>
    <mergeCell ref="V38:W38"/>
    <mergeCell ref="X38:Y38"/>
    <mergeCell ref="Z38:AA38"/>
    <mergeCell ref="T39:U39"/>
    <mergeCell ref="CO8:CS8"/>
    <mergeCell ref="CT8:CX8"/>
    <mergeCell ref="A1:AV1"/>
    <mergeCell ref="CT30:CX30"/>
    <mergeCell ref="A30:B30"/>
    <mergeCell ref="M8:Q8"/>
    <mergeCell ref="BU8:BY8"/>
    <mergeCell ref="BZ8:CD8"/>
    <mergeCell ref="CE8:CI8"/>
    <mergeCell ref="CJ8:CN8"/>
    <mergeCell ref="AB8:AF8"/>
    <mergeCell ref="AG8:AK8"/>
    <mergeCell ref="AL8:AP8"/>
    <mergeCell ref="AQ8:AU8"/>
    <mergeCell ref="AV8:AZ8"/>
    <mergeCell ref="BA8:BE8"/>
    <mergeCell ref="BF8:BJ8"/>
    <mergeCell ref="BK8:BO8"/>
    <mergeCell ref="BP8:BT8"/>
    <mergeCell ref="B8:B9"/>
    <mergeCell ref="A8:A9"/>
    <mergeCell ref="C8:G8"/>
    <mergeCell ref="H8:L8"/>
    <mergeCell ref="R8:V8"/>
    <mergeCell ref="W8:AA8"/>
    <mergeCell ref="A5:C5"/>
    <mergeCell ref="A6:C6"/>
    <mergeCell ref="A3:C3"/>
    <mergeCell ref="A4:C4"/>
    <mergeCell ref="S3:T3"/>
    <mergeCell ref="J6:K6"/>
    <mergeCell ref="D3:E3"/>
    <mergeCell ref="D4:E4"/>
    <mergeCell ref="F3:G3"/>
    <mergeCell ref="F4:G4"/>
    <mergeCell ref="H3:I3"/>
    <mergeCell ref="H4:I4"/>
    <mergeCell ref="D5:E5"/>
    <mergeCell ref="D6:E6"/>
    <mergeCell ref="F5:G5"/>
    <mergeCell ref="F6:G6"/>
    <mergeCell ref="S2:T2"/>
    <mergeCell ref="U2:V2"/>
    <mergeCell ref="W2:X2"/>
    <mergeCell ref="Y2:Z2"/>
    <mergeCell ref="D2:E2"/>
    <mergeCell ref="F2:G2"/>
    <mergeCell ref="H2:I2"/>
    <mergeCell ref="J2:K2"/>
    <mergeCell ref="H5:I5"/>
    <mergeCell ref="H6:I6"/>
    <mergeCell ref="W3:X3"/>
    <mergeCell ref="Y3:Z3"/>
    <mergeCell ref="J4:K4"/>
    <mergeCell ref="J5:K5"/>
    <mergeCell ref="J3:K3"/>
    <mergeCell ref="M3:R3"/>
    <mergeCell ref="U3:V3"/>
  </mergeCells>
  <conditionalFormatting sqref="AI10:AJ29 AN10:AN12 G10:Z29 AB10:AG29">
    <cfRule type="cellIs" dxfId="17" priority="12" stopIfTrue="1" operator="equal">
      <formula>2</formula>
    </cfRule>
  </conditionalFormatting>
  <conditionalFormatting sqref="AA10:AA29">
    <cfRule type="cellIs" dxfId="16" priority="10" stopIfTrue="1" operator="equal">
      <formula>2</formula>
    </cfRule>
  </conditionalFormatting>
  <conditionalFormatting sqref="C10:BY25 G26 L26 Q26 V26 AA26 AF26 AK26 AP26 AU26 AZ26 BE26 BJ26 BO26 BT26 BY26">
    <cfRule type="containsText" dxfId="15" priority="1" operator="containsText" text="2">
      <formula>NOT(ISERROR(SEARCH("2",C10)))</formula>
    </cfRule>
  </conditionalFormatting>
  <pageMargins left="0.25" right="0.25" top="0.75" bottom="0.75" header="0.3" footer="0.3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60"/>
  <sheetViews>
    <sheetView workbookViewId="0">
      <selection activeCell="H6" sqref="D3:I6"/>
    </sheetView>
  </sheetViews>
  <sheetFormatPr defaultRowHeight="12.75"/>
  <cols>
    <col min="1" max="1" width="3.7109375" customWidth="1"/>
    <col min="2" max="2" width="22.85546875" customWidth="1"/>
    <col min="3" max="3" width="4.85546875" customWidth="1"/>
    <col min="4" max="4" width="3.5703125" customWidth="1"/>
    <col min="5" max="5" width="4.140625" customWidth="1"/>
    <col min="6" max="6" width="4.42578125" customWidth="1"/>
    <col min="7" max="8" width="3.85546875" customWidth="1"/>
    <col min="9" max="9" width="4" customWidth="1"/>
    <col min="10" max="10" width="4.42578125" customWidth="1"/>
    <col min="11" max="11" width="4" customWidth="1"/>
    <col min="12" max="12" width="3.85546875" customWidth="1"/>
    <col min="13" max="13" width="4.28515625" customWidth="1"/>
    <col min="14" max="14" width="3.7109375" customWidth="1"/>
    <col min="15" max="16" width="3.85546875" customWidth="1"/>
    <col min="17" max="17" width="4.28515625" customWidth="1"/>
    <col min="18" max="19" width="3.85546875" customWidth="1"/>
    <col min="20" max="21" width="4" customWidth="1"/>
    <col min="22" max="23" width="3.85546875" customWidth="1"/>
    <col min="24" max="24" width="3.7109375" customWidth="1"/>
    <col min="25" max="25" width="3.85546875" customWidth="1"/>
    <col min="26" max="26" width="3.7109375" customWidth="1"/>
    <col min="27" max="27" width="3.85546875" customWidth="1"/>
    <col min="28" max="29" width="3.7109375" customWidth="1"/>
    <col min="30" max="30" width="3.42578125" customWidth="1"/>
    <col min="31" max="32" width="3.7109375" customWidth="1"/>
    <col min="33" max="34" width="3.85546875" customWidth="1"/>
    <col min="35" max="36" width="3.7109375" customWidth="1"/>
    <col min="37" max="37" width="3.85546875" customWidth="1"/>
    <col min="38" max="38" width="4" customWidth="1"/>
    <col min="39" max="39" width="3.5703125" customWidth="1"/>
    <col min="40" max="41" width="3.7109375" customWidth="1"/>
    <col min="42" max="42" width="4.28515625" customWidth="1"/>
    <col min="43" max="43" width="4" customWidth="1"/>
    <col min="44" max="44" width="3.7109375" customWidth="1"/>
    <col min="45" max="45" width="3.5703125" customWidth="1"/>
    <col min="46" max="46" width="4" customWidth="1"/>
    <col min="47" max="47" width="4.5703125" customWidth="1"/>
    <col min="48" max="48" width="4.42578125" customWidth="1"/>
    <col min="49" max="49" width="4" customWidth="1"/>
    <col min="50" max="50" width="3.7109375" customWidth="1"/>
    <col min="51" max="51" width="3.5703125" customWidth="1"/>
    <col min="52" max="52" width="4.140625" customWidth="1"/>
    <col min="53" max="53" width="4.42578125" customWidth="1"/>
    <col min="54" max="54" width="3.85546875" customWidth="1"/>
    <col min="55" max="55" width="3.5703125" customWidth="1"/>
    <col min="56" max="56" width="4.5703125" customWidth="1"/>
    <col min="57" max="57" width="3.7109375" customWidth="1"/>
    <col min="58" max="58" width="3.5703125" customWidth="1"/>
    <col min="59" max="59" width="3.85546875" customWidth="1"/>
    <col min="60" max="60" width="3.7109375" customWidth="1"/>
    <col min="61" max="61" width="4.42578125" customWidth="1"/>
    <col min="62" max="62" width="4.140625" customWidth="1"/>
    <col min="63" max="63" width="3.7109375" customWidth="1"/>
    <col min="64" max="64" width="4" customWidth="1"/>
    <col min="65" max="65" width="3.28515625" customWidth="1"/>
    <col min="66" max="66" width="3.7109375" customWidth="1"/>
    <col min="67" max="73" width="4.140625" customWidth="1"/>
    <col min="74" max="74" width="3.42578125" customWidth="1"/>
    <col min="75" max="75" width="3.5703125" customWidth="1"/>
    <col min="76" max="77" width="3.85546875" customWidth="1"/>
    <col min="78" max="78" width="3.140625" customWidth="1"/>
    <col min="79" max="79" width="4.28515625" customWidth="1"/>
    <col min="80" max="81" width="4" customWidth="1"/>
    <col min="82" max="83" width="3.5703125" customWidth="1"/>
    <col min="84" max="85" width="3.85546875" customWidth="1"/>
    <col min="86" max="86" width="4" customWidth="1"/>
    <col min="87" max="87" width="4.140625" customWidth="1"/>
    <col min="88" max="88" width="4.7109375" customWidth="1"/>
    <col min="89" max="89" width="4" customWidth="1"/>
    <col min="90" max="90" width="4.28515625" customWidth="1"/>
    <col min="91" max="91" width="4.42578125" customWidth="1"/>
    <col min="92" max="92" width="4" customWidth="1"/>
    <col min="93" max="94" width="4.140625" customWidth="1"/>
    <col min="95" max="95" width="4.42578125" customWidth="1"/>
    <col min="96" max="97" width="4" customWidth="1"/>
    <col min="98" max="98" width="3.85546875" customWidth="1"/>
    <col min="99" max="99" width="3.7109375" customWidth="1"/>
    <col min="100" max="100" width="3.85546875" customWidth="1"/>
    <col min="101" max="102" width="4" customWidth="1"/>
    <col min="103" max="103" width="5.140625" customWidth="1"/>
    <col min="104" max="104" width="5.28515625" customWidth="1"/>
    <col min="105" max="105" width="4.85546875" customWidth="1"/>
    <col min="106" max="107" width="5.28515625" customWidth="1"/>
  </cols>
  <sheetData>
    <row r="1" spans="1:107" ht="15">
      <c r="A1" s="168" t="s">
        <v>102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3"/>
    </row>
    <row r="2" spans="1:107" ht="21" customHeight="1">
      <c r="A2" s="110"/>
      <c r="B2" s="110"/>
      <c r="C2" s="110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61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3"/>
    </row>
    <row r="3" spans="1:107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98" t="s">
        <v>100</v>
      </c>
      <c r="N3" s="198"/>
      <c r="O3" s="198"/>
      <c r="P3" s="198"/>
      <c r="Q3" s="198"/>
      <c r="R3" s="198"/>
      <c r="S3" s="159"/>
      <c r="T3" s="160"/>
      <c r="U3" s="159"/>
      <c r="V3" s="160"/>
      <c r="W3" s="159"/>
      <c r="X3" s="160"/>
      <c r="Y3" s="159"/>
      <c r="Z3" s="16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3"/>
    </row>
    <row r="4" spans="1:107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10"/>
      <c r="N4" s="113"/>
      <c r="O4" s="113"/>
      <c r="P4" s="113"/>
      <c r="Q4" s="113"/>
      <c r="R4" s="113"/>
      <c r="S4" s="113"/>
      <c r="T4" s="116"/>
      <c r="U4" s="116"/>
      <c r="V4" s="46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3"/>
    </row>
    <row r="5" spans="1:107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10"/>
      <c r="N5" s="113"/>
      <c r="O5" s="113"/>
      <c r="P5" s="113"/>
      <c r="Q5" s="113"/>
      <c r="R5" s="113"/>
      <c r="S5" s="113"/>
      <c r="T5" s="115"/>
      <c r="U5" s="115"/>
      <c r="V5" s="46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3"/>
    </row>
    <row r="6" spans="1:107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10"/>
      <c r="N6" s="113"/>
      <c r="O6" s="113"/>
      <c r="P6" s="113"/>
      <c r="Q6" s="113"/>
      <c r="R6" s="113"/>
      <c r="S6" s="113"/>
      <c r="T6" s="114"/>
      <c r="U6" s="46"/>
      <c r="V6" s="46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3"/>
    </row>
    <row r="7" spans="1:107" ht="15.75" thickBot="1">
      <c r="A7" s="110"/>
      <c r="B7" s="110"/>
      <c r="C7" s="106"/>
      <c r="D7" s="106"/>
      <c r="E7" s="106"/>
      <c r="F7" s="106"/>
      <c r="G7" s="110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3"/>
    </row>
    <row r="8" spans="1:107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103</v>
      </c>
      <c r="S8" s="177"/>
      <c r="T8" s="177"/>
      <c r="U8" s="177"/>
      <c r="V8" s="178"/>
      <c r="W8" s="176" t="s">
        <v>104</v>
      </c>
      <c r="X8" s="177"/>
      <c r="Y8" s="177"/>
      <c r="Z8" s="177"/>
      <c r="AA8" s="178"/>
      <c r="AB8" s="176" t="s">
        <v>2</v>
      </c>
      <c r="AC8" s="177"/>
      <c r="AD8" s="177"/>
      <c r="AE8" s="177"/>
      <c r="AF8" s="178"/>
      <c r="AG8" s="176" t="s">
        <v>105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106</v>
      </c>
      <c r="BQ8" s="177"/>
      <c r="BR8" s="177"/>
      <c r="BS8" s="177"/>
      <c r="BT8" s="178"/>
      <c r="BU8" s="176" t="s">
        <v>24</v>
      </c>
      <c r="BV8" s="177"/>
      <c r="BW8" s="177"/>
      <c r="BX8" s="177"/>
      <c r="BY8" s="178"/>
      <c r="BZ8" s="176" t="s">
        <v>19</v>
      </c>
      <c r="CA8" s="177"/>
      <c r="CB8" s="177"/>
      <c r="CC8" s="177"/>
      <c r="CD8" s="178"/>
      <c r="CE8" s="176" t="s">
        <v>43</v>
      </c>
      <c r="CF8" s="177"/>
      <c r="CG8" s="177"/>
      <c r="CH8" s="177"/>
      <c r="CI8" s="178"/>
      <c r="CJ8" s="176" t="s">
        <v>42</v>
      </c>
      <c r="CK8" s="177"/>
      <c r="CL8" s="177"/>
      <c r="CM8" s="177"/>
      <c r="CN8" s="178"/>
      <c r="CO8" s="176" t="s">
        <v>44</v>
      </c>
      <c r="CP8" s="177"/>
      <c r="CQ8" s="177"/>
      <c r="CR8" s="177"/>
      <c r="CS8" s="178"/>
      <c r="CT8" s="176" t="s">
        <v>45</v>
      </c>
      <c r="CU8" s="177"/>
      <c r="CV8" s="177"/>
      <c r="CW8" s="177"/>
      <c r="CX8" s="178"/>
      <c r="CY8" s="181" t="s">
        <v>47</v>
      </c>
      <c r="CZ8" s="182"/>
      <c r="DA8" s="182"/>
      <c r="DB8" s="182"/>
      <c r="DC8" s="183"/>
    </row>
    <row r="9" spans="1:107" ht="70.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  <c r="CY9" s="33" t="s">
        <v>12</v>
      </c>
      <c r="CZ9" s="33" t="s">
        <v>13</v>
      </c>
      <c r="DA9" s="33" t="s">
        <v>14</v>
      </c>
      <c r="DB9" s="33" t="s">
        <v>15</v>
      </c>
      <c r="DC9" s="32" t="s">
        <v>11</v>
      </c>
    </row>
    <row r="10" spans="1:107" ht="15.75" thickBot="1">
      <c r="A10" s="24">
        <v>1</v>
      </c>
      <c r="B10" s="36" t="s">
        <v>108</v>
      </c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/>
      <c r="BM10" s="29"/>
      <c r="BN10" s="35"/>
      <c r="BO10" s="118" t="e">
        <f>AVERAGE(BK10:BN10)</f>
        <v>#DIV/0!</v>
      </c>
      <c r="BP10" s="31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30"/>
      <c r="CA10" s="31"/>
      <c r="CB10" s="31"/>
      <c r="CC10" s="35"/>
      <c r="CD10" s="88" t="e">
        <f>AVERAGE(BZ10:CC10)</f>
        <v>#DIV/0!</v>
      </c>
      <c r="CE10" s="92">
        <f t="shared" ref="CE10:CE26" si="0">COUNTIFS(C10:CD10,5,$C$9:$CD$9,"I четверть")</f>
        <v>0</v>
      </c>
      <c r="CF10" s="93">
        <f t="shared" ref="CF10:CF26" si="1">COUNTIFS(C10:CD10,5,$C$9:$CD$9,"II четверть")</f>
        <v>0</v>
      </c>
      <c r="CG10" s="94">
        <f t="shared" ref="CG10:CG26" si="2">COUNTIFS(C10:CD10,5,$C$9:$CD$9,"III четверть")</f>
        <v>0</v>
      </c>
      <c r="CH10" s="94">
        <f t="shared" ref="CH10:CH26" si="3">COUNTIFS(C10:CD10,5,$C$9:$CD$9,"IV четверть")</f>
        <v>0</v>
      </c>
      <c r="CI10" s="93">
        <f t="shared" ref="CI10:CI26" si="4">COUNTIFS(C10:CD10,5,$C$9:$CD$9,"Годовая")</f>
        <v>0</v>
      </c>
      <c r="CJ10" s="93">
        <f t="shared" ref="CJ10:CJ26" si="5">COUNTIFS(C10:CD10,4,$C$9:$CD$9,"I четверть")</f>
        <v>0</v>
      </c>
      <c r="CK10" s="93">
        <f t="shared" ref="CK10:CK26" si="6">COUNTIFS(C10:CD10,4,$C$9:$CD$9,"II четверть")</f>
        <v>0</v>
      </c>
      <c r="CL10" s="93">
        <f t="shared" ref="CL10:CL26" si="7">COUNTIFS(C10:CD10,4,$C$9:$CD$9,"III четверть")</f>
        <v>0</v>
      </c>
      <c r="CM10" s="93">
        <f t="shared" ref="CM10:CM26" si="8">COUNTIFS(C10:CD10,4,$C$9:$CD$9,"IV четверть")</f>
        <v>0</v>
      </c>
      <c r="CN10" s="94">
        <f t="shared" ref="CN10:CN26" si="9">COUNTIFS(C10:CD10,4,$C$9:$CD$9,"Годовая")</f>
        <v>0</v>
      </c>
      <c r="CO10" s="93">
        <f t="shared" ref="CO10:CO26" si="10">COUNTIFS(C10:CD10,3,$C$9:$CD$9,"I четверть")</f>
        <v>0</v>
      </c>
      <c r="CP10" s="93">
        <f t="shared" ref="CP10:CP26" si="11">COUNTIFS(C10:CD10,3,$C$9:$CD$9,"II четверть")</f>
        <v>0</v>
      </c>
      <c r="CQ10" s="94">
        <f t="shared" ref="CQ10:CQ26" si="12">COUNTIFS(C10:CD10,3,$C$9:$CD$9,"III четверть")</f>
        <v>0</v>
      </c>
      <c r="CR10" s="93">
        <f t="shared" ref="CR10:CR26" si="13">COUNTIFS(C10:CD10,3,$C$9:$CD$9,"IV четверть")</f>
        <v>0</v>
      </c>
      <c r="CS10" s="94">
        <f t="shared" ref="CS10:CS26" si="14">COUNTIFS(C10:CD10,3,$C$9:$CD$9,"Годовая")</f>
        <v>0</v>
      </c>
      <c r="CT10" s="93">
        <f t="shared" ref="CT10:CT24" si="15">COUNTIFS(C10:CD10,2,$C$9:$CD$9,"I четверть")</f>
        <v>0</v>
      </c>
      <c r="CU10" s="93">
        <f t="shared" ref="CU10:CU26" si="16">COUNTIFS(C10:CD10,2,$C$9:$CD$9,"II четверть")</f>
        <v>0</v>
      </c>
      <c r="CV10" s="93">
        <f t="shared" ref="CV10:CV26" si="17">COUNTIFS(C10:CD10,2,$C$9:$CD$9,"III четверть")</f>
        <v>0</v>
      </c>
      <c r="CW10" s="94">
        <f t="shared" ref="CW10:CW26" si="18">COUNTIFS(C10:CD10,2,$C$9:$CD$9,"IV четверть")</f>
        <v>0</v>
      </c>
      <c r="CX10" s="93">
        <f t="shared" ref="CX10:CX26" si="19">COUNTIFS(C10:CD10,2,$C$9:$CD$9,"Годовая")</f>
        <v>0</v>
      </c>
      <c r="CY10" s="95" t="e">
        <f>ROUNDUP((CE10*1+CJ10*0.64+CO10*0.36+CT10*0.14)/S3*100,0)</f>
        <v>#DIV/0!</v>
      </c>
      <c r="CZ10" s="95" t="e">
        <f>ROUNDUP((CF10*1+CK10*0.64+CP10*0.36+CU10*0.14)/U3*100,0)</f>
        <v>#DIV/0!</v>
      </c>
      <c r="DA10" s="95" t="e">
        <f>ROUNDUP((CG10*1+CL10*0.64+CQ10*0.36+CV10*0.14)/W3*100,0)</f>
        <v>#DIV/0!</v>
      </c>
      <c r="DB10" s="95" t="e">
        <f>ROUNDUP((CH10*1+CM10*0.64+CR10*0.36+CW10*0.14)/Y3*100,0)</f>
        <v>#DIV/0!</v>
      </c>
      <c r="DC10" s="95" t="e">
        <f>ROUNDUP((CI10*1+CN10*0.64+CS10*0.36+CX10*0.14)/Y3*100,0)</f>
        <v>#DIV/0!</v>
      </c>
    </row>
    <row r="11" spans="1:107" ht="14.25" thickBot="1">
      <c r="A11" s="24">
        <v>2</v>
      </c>
      <c r="B11" s="37" t="s">
        <v>109</v>
      </c>
      <c r="C11" s="16"/>
      <c r="D11" s="16"/>
      <c r="E11" s="16"/>
      <c r="F11" s="22"/>
      <c r="G11" s="103" t="e">
        <f t="shared" ref="G11:G26" si="20">AVERAGE(C11:F11)</f>
        <v>#DIV/0!</v>
      </c>
      <c r="H11" s="17"/>
      <c r="I11" s="18"/>
      <c r="J11" s="18"/>
      <c r="K11" s="20"/>
      <c r="L11" s="86" t="e">
        <f t="shared" ref="L11:L26" si="21">AVERAGE(H11:K11)</f>
        <v>#DIV/0!</v>
      </c>
      <c r="M11" s="11"/>
      <c r="N11" s="10"/>
      <c r="O11" s="10"/>
      <c r="P11" s="13"/>
      <c r="Q11" s="87" t="e">
        <f t="shared" ref="Q11:Q26" si="22">AVERAGE(M11:P11)</f>
        <v>#DIV/0!</v>
      </c>
      <c r="R11" s="11"/>
      <c r="S11" s="10"/>
      <c r="T11" s="10"/>
      <c r="U11" s="13"/>
      <c r="V11" s="87" t="e">
        <f t="shared" ref="V11:V26" si="23">AVERAGE(R11:U11)</f>
        <v>#DIV/0!</v>
      </c>
      <c r="W11" s="11"/>
      <c r="X11" s="10"/>
      <c r="Y11" s="10"/>
      <c r="Z11" s="13"/>
      <c r="AA11" s="87" t="e">
        <f t="shared" ref="AA11:AA26" si="24">AVERAGE(W11:Z11)</f>
        <v>#DIV/0!</v>
      </c>
      <c r="AB11" s="11"/>
      <c r="AC11" s="10"/>
      <c r="AD11" s="12"/>
      <c r="AE11" s="13"/>
      <c r="AF11" s="87" t="e">
        <f t="shared" ref="AF11:AF26" si="25">AVERAGE(AB11:AE11)</f>
        <v>#DIV/0!</v>
      </c>
      <c r="AG11" s="11"/>
      <c r="AH11" s="14"/>
      <c r="AI11" s="13"/>
      <c r="AJ11" s="13"/>
      <c r="AK11" s="105" t="e">
        <f t="shared" ref="AK11:AK26" si="26">AVERAGE(AG11:AJ11)</f>
        <v>#DIV/0!</v>
      </c>
      <c r="AL11" s="15"/>
      <c r="AM11" s="15"/>
      <c r="AN11" s="10"/>
      <c r="AO11" s="22"/>
      <c r="AP11" s="88" t="e">
        <f t="shared" ref="AP11:AP26" si="27">AVERAGE(AL11:AO11)</f>
        <v>#DIV/0!</v>
      </c>
      <c r="AQ11" s="14"/>
      <c r="AR11" s="22"/>
      <c r="AS11" s="22"/>
      <c r="AT11" s="22"/>
      <c r="AU11" s="88" t="e">
        <f t="shared" ref="AU11:AU24" si="28">AVERAGE(AQ11:AT11)</f>
        <v>#DIV/0!</v>
      </c>
      <c r="AV11" s="14"/>
      <c r="AW11" s="22"/>
      <c r="AX11" s="22"/>
      <c r="AY11" s="22"/>
      <c r="AZ11" s="89" t="e">
        <f t="shared" ref="AZ11:AZ26" si="29">AVERAGE(AV11:AY11)</f>
        <v>#DIV/0!</v>
      </c>
      <c r="BA11" s="14"/>
      <c r="BB11" s="22"/>
      <c r="BC11" s="22"/>
      <c r="BD11" s="22"/>
      <c r="BE11" s="89" t="e">
        <f t="shared" ref="BE11:BE26" si="30">AVERAGE(BA11:BD11)</f>
        <v>#DIV/0!</v>
      </c>
      <c r="BF11" s="15"/>
      <c r="BG11" s="16"/>
      <c r="BH11" s="16"/>
      <c r="BI11" s="22"/>
      <c r="BJ11" s="89" t="e">
        <f t="shared" ref="BJ11:BJ26" si="31">AVERAGE(BF11:BI11)</f>
        <v>#DIV/0!</v>
      </c>
      <c r="BK11" s="15"/>
      <c r="BL11" s="16"/>
      <c r="BM11" s="14"/>
      <c r="BN11" s="22"/>
      <c r="BO11" s="118" t="e">
        <f t="shared" ref="BO11:BO26" si="32">AVERAGE(BK11:BN11)</f>
        <v>#DIV/0!</v>
      </c>
      <c r="BP11" s="119"/>
      <c r="BQ11" s="119"/>
      <c r="BR11" s="119"/>
      <c r="BS11" s="120"/>
      <c r="BT11" s="88" t="e">
        <f t="shared" ref="BT11:BT26" si="33">AVERAGE(BP11:BS11)</f>
        <v>#DIV/0!</v>
      </c>
      <c r="BU11" s="15"/>
      <c r="BV11" s="16"/>
      <c r="BW11" s="16"/>
      <c r="BX11" s="22"/>
      <c r="BY11" s="88" t="e">
        <f t="shared" ref="BY11:BY26" si="34">AVERAGE(BU11:BX11)</f>
        <v>#DIV/0!</v>
      </c>
      <c r="BZ11" s="15"/>
      <c r="CA11" s="16"/>
      <c r="CB11" s="16"/>
      <c r="CC11" s="22"/>
      <c r="CD11" s="88" t="e">
        <f t="shared" ref="CD11:CD26" si="35">AVERAGE(BZ11:CC11)</f>
        <v>#DIV/0!</v>
      </c>
      <c r="CE11" s="83">
        <f t="shared" si="0"/>
        <v>0</v>
      </c>
      <c r="CF11" s="77">
        <f t="shared" si="1"/>
        <v>0</v>
      </c>
      <c r="CG11" s="77">
        <f t="shared" si="2"/>
        <v>0</v>
      </c>
      <c r="CH11" s="77">
        <f t="shared" si="3"/>
        <v>0</v>
      </c>
      <c r="CI11" s="77">
        <f t="shared" si="4"/>
        <v>0</v>
      </c>
      <c r="CJ11" s="77">
        <f t="shared" si="5"/>
        <v>0</v>
      </c>
      <c r="CK11" s="77">
        <f t="shared" si="6"/>
        <v>0</v>
      </c>
      <c r="CL11" s="77">
        <f t="shared" si="7"/>
        <v>0</v>
      </c>
      <c r="CM11" s="77">
        <f t="shared" si="8"/>
        <v>0</v>
      </c>
      <c r="CN11" s="77">
        <f t="shared" si="9"/>
        <v>0</v>
      </c>
      <c r="CO11" s="77">
        <f t="shared" si="10"/>
        <v>0</v>
      </c>
      <c r="CP11" s="77">
        <f t="shared" si="11"/>
        <v>0</v>
      </c>
      <c r="CQ11" s="77">
        <f t="shared" si="12"/>
        <v>0</v>
      </c>
      <c r="CR11" s="77">
        <f t="shared" si="13"/>
        <v>0</v>
      </c>
      <c r="CS11" s="77">
        <f t="shared" si="14"/>
        <v>0</v>
      </c>
      <c r="CT11" s="77">
        <f t="shared" si="15"/>
        <v>0</v>
      </c>
      <c r="CU11" s="77">
        <f t="shared" si="16"/>
        <v>0</v>
      </c>
      <c r="CV11" s="77">
        <f t="shared" si="17"/>
        <v>0</v>
      </c>
      <c r="CW11" s="77">
        <f t="shared" si="18"/>
        <v>0</v>
      </c>
      <c r="CX11" s="77">
        <f t="shared" si="19"/>
        <v>0</v>
      </c>
      <c r="CY11" s="78" t="e">
        <f>ROUNDUP((CE11*1+CJ11*0.64+CO11*0.36+CT11*0.14)/S3*100,0)</f>
        <v>#DIV/0!</v>
      </c>
      <c r="CZ11" s="78" t="e">
        <f>ROUNDUP((CF11*1+CK11*0.64+CP11*0.36+CU11*0.14)/U3*100,0)</f>
        <v>#DIV/0!</v>
      </c>
      <c r="DA11" s="78" t="e">
        <f>ROUNDUP((CG11*1+CL11*0.64+CQ11*0.36+CV11*0.14)/W3*100,0)</f>
        <v>#DIV/0!</v>
      </c>
      <c r="DB11" s="78" t="e">
        <f>ROUNDUP((CH11*1+CM11*0.64+CR11*0.36+CW11*0.14)/Y3*100,0)</f>
        <v>#DIV/0!</v>
      </c>
      <c r="DC11" s="78" t="e">
        <f>ROUNDUP((CI11*1+CN11*0.64+CS11*0.36+CX11*0.14)/Y3*100,0)</f>
        <v>#DIV/0!</v>
      </c>
    </row>
    <row r="12" spans="1:107" ht="14.25" thickBot="1">
      <c r="A12" s="24">
        <v>3</v>
      </c>
      <c r="B12" s="37" t="s">
        <v>110</v>
      </c>
      <c r="C12" s="16"/>
      <c r="D12" s="16"/>
      <c r="E12" s="16"/>
      <c r="F12" s="22"/>
      <c r="G12" s="103" t="e">
        <f t="shared" si="20"/>
        <v>#DIV/0!</v>
      </c>
      <c r="H12" s="17"/>
      <c r="I12" s="18"/>
      <c r="J12" s="18"/>
      <c r="K12" s="20"/>
      <c r="L12" s="86" t="e">
        <f t="shared" si="21"/>
        <v>#DIV/0!</v>
      </c>
      <c r="M12" s="11"/>
      <c r="N12" s="11"/>
      <c r="O12" s="11"/>
      <c r="P12" s="12"/>
      <c r="Q12" s="87" t="e">
        <f t="shared" si="22"/>
        <v>#DIV/0!</v>
      </c>
      <c r="R12" s="11"/>
      <c r="S12" s="11"/>
      <c r="T12" s="11"/>
      <c r="U12" s="12"/>
      <c r="V12" s="87" t="e">
        <f t="shared" si="23"/>
        <v>#DIV/0!</v>
      </c>
      <c r="W12" s="11"/>
      <c r="X12" s="11"/>
      <c r="Y12" s="11"/>
      <c r="Z12" s="12"/>
      <c r="AA12" s="87" t="e">
        <f t="shared" si="24"/>
        <v>#DIV/0!</v>
      </c>
      <c r="AB12" s="11"/>
      <c r="AC12" s="10"/>
      <c r="AD12" s="12"/>
      <c r="AE12" s="13"/>
      <c r="AF12" s="87" t="e">
        <f t="shared" si="25"/>
        <v>#DIV/0!</v>
      </c>
      <c r="AG12" s="11"/>
      <c r="AH12" s="14"/>
      <c r="AI12" s="13"/>
      <c r="AJ12" s="13"/>
      <c r="AK12" s="105" t="e">
        <f t="shared" si="26"/>
        <v>#DIV/0!</v>
      </c>
      <c r="AL12" s="15"/>
      <c r="AM12" s="15"/>
      <c r="AN12" s="10"/>
      <c r="AO12" s="22"/>
      <c r="AP12" s="88" t="e">
        <f t="shared" si="27"/>
        <v>#DIV/0!</v>
      </c>
      <c r="AQ12" s="14"/>
      <c r="AR12" s="22"/>
      <c r="AS12" s="22"/>
      <c r="AT12" s="22"/>
      <c r="AU12" s="88" t="e">
        <f t="shared" si="28"/>
        <v>#DIV/0!</v>
      </c>
      <c r="AV12" s="14"/>
      <c r="AW12" s="22"/>
      <c r="AX12" s="22"/>
      <c r="AY12" s="22"/>
      <c r="AZ12" s="89" t="e">
        <f t="shared" si="29"/>
        <v>#DIV/0!</v>
      </c>
      <c r="BA12" s="14"/>
      <c r="BB12" s="22"/>
      <c r="BC12" s="22"/>
      <c r="BD12" s="22"/>
      <c r="BE12" s="89" t="e">
        <f t="shared" si="30"/>
        <v>#DIV/0!</v>
      </c>
      <c r="BF12" s="15"/>
      <c r="BG12" s="16"/>
      <c r="BH12" s="16"/>
      <c r="BI12" s="22"/>
      <c r="BJ12" s="89" t="e">
        <f t="shared" si="31"/>
        <v>#DIV/0!</v>
      </c>
      <c r="BK12" s="15"/>
      <c r="BL12" s="16"/>
      <c r="BM12" s="14"/>
      <c r="BN12" s="22"/>
      <c r="BO12" s="118" t="e">
        <f t="shared" si="32"/>
        <v>#DIV/0!</v>
      </c>
      <c r="BP12" s="119"/>
      <c r="BQ12" s="119"/>
      <c r="BR12" s="119"/>
      <c r="BS12" s="120"/>
      <c r="BT12" s="88" t="e">
        <f t="shared" si="33"/>
        <v>#DIV/0!</v>
      </c>
      <c r="BU12" s="15"/>
      <c r="BV12" s="16"/>
      <c r="BW12" s="16"/>
      <c r="BX12" s="22"/>
      <c r="BY12" s="88" t="e">
        <f t="shared" si="34"/>
        <v>#DIV/0!</v>
      </c>
      <c r="BZ12" s="15"/>
      <c r="CA12" s="16"/>
      <c r="CB12" s="16"/>
      <c r="CC12" s="22"/>
      <c r="CD12" s="88" t="e">
        <f t="shared" si="35"/>
        <v>#DIV/0!</v>
      </c>
      <c r="CE12" s="83">
        <f t="shared" si="0"/>
        <v>0</v>
      </c>
      <c r="CF12" s="77">
        <f t="shared" si="1"/>
        <v>0</v>
      </c>
      <c r="CG12" s="77">
        <f t="shared" si="2"/>
        <v>0</v>
      </c>
      <c r="CH12" s="77">
        <f t="shared" si="3"/>
        <v>0</v>
      </c>
      <c r="CI12" s="77">
        <f t="shared" si="4"/>
        <v>0</v>
      </c>
      <c r="CJ12" s="77">
        <f t="shared" si="5"/>
        <v>0</v>
      </c>
      <c r="CK12" s="77">
        <f t="shared" si="6"/>
        <v>0</v>
      </c>
      <c r="CL12" s="77">
        <f t="shared" si="7"/>
        <v>0</v>
      </c>
      <c r="CM12" s="77">
        <f t="shared" si="8"/>
        <v>0</v>
      </c>
      <c r="CN12" s="77">
        <f t="shared" si="9"/>
        <v>0</v>
      </c>
      <c r="CO12" s="77">
        <f t="shared" si="10"/>
        <v>0</v>
      </c>
      <c r="CP12" s="77">
        <f t="shared" si="11"/>
        <v>0</v>
      </c>
      <c r="CQ12" s="77">
        <f t="shared" si="12"/>
        <v>0</v>
      </c>
      <c r="CR12" s="77">
        <f t="shared" si="13"/>
        <v>0</v>
      </c>
      <c r="CS12" s="77">
        <f t="shared" si="14"/>
        <v>0</v>
      </c>
      <c r="CT12" s="77">
        <f t="shared" si="15"/>
        <v>0</v>
      </c>
      <c r="CU12" s="77">
        <f t="shared" si="16"/>
        <v>0</v>
      </c>
      <c r="CV12" s="77">
        <f t="shared" si="17"/>
        <v>0</v>
      </c>
      <c r="CW12" s="77">
        <f t="shared" si="18"/>
        <v>0</v>
      </c>
      <c r="CX12" s="77">
        <f t="shared" si="19"/>
        <v>0</v>
      </c>
      <c r="CY12" s="78" t="e">
        <f>ROUNDUP((CE12*1+CJ12*0.64+CO12*0.36+CT12*0.14)/S3*100,0)</f>
        <v>#DIV/0!</v>
      </c>
      <c r="CZ12" s="78" t="e">
        <f>ROUNDUP((CF12*1+CK12*0.64+CP12*0.36+CU12*0.14)/U3*100,0)</f>
        <v>#DIV/0!</v>
      </c>
      <c r="DA12" s="78" t="e">
        <f>ROUNDUP((CG12*1+CL12*0.64+CQ12*0.36+CV12*0.14)/W3*100,0)</f>
        <v>#DIV/0!</v>
      </c>
      <c r="DB12" s="78" t="e">
        <f>ROUNDUP((CH12*1+CM12*0.64+CR12*0.36+CW12*0.14)/Y3*100,0)</f>
        <v>#DIV/0!</v>
      </c>
      <c r="DC12" s="78" t="e">
        <f>ROUNDUP((CI12*1+CN12*0.64+CS12*0.36+CX12*0.14)/Y3*100,0)</f>
        <v>#DIV/0!</v>
      </c>
    </row>
    <row r="13" spans="1:107" ht="14.25" thickBot="1">
      <c r="A13" s="24">
        <v>4</v>
      </c>
      <c r="B13" s="37" t="s">
        <v>111</v>
      </c>
      <c r="C13" s="16"/>
      <c r="D13" s="16"/>
      <c r="E13" s="16"/>
      <c r="F13" s="22"/>
      <c r="G13" s="103" t="e">
        <f t="shared" si="20"/>
        <v>#DIV/0!</v>
      </c>
      <c r="H13" s="17"/>
      <c r="I13" s="18"/>
      <c r="J13" s="18"/>
      <c r="K13" s="20"/>
      <c r="L13" s="86" t="e">
        <f t="shared" si="21"/>
        <v>#DIV/0!</v>
      </c>
      <c r="M13" s="11"/>
      <c r="N13" s="11"/>
      <c r="O13" s="11"/>
      <c r="P13" s="12"/>
      <c r="Q13" s="87" t="e">
        <f t="shared" si="22"/>
        <v>#DIV/0!</v>
      </c>
      <c r="R13" s="11"/>
      <c r="S13" s="11"/>
      <c r="T13" s="11"/>
      <c r="U13" s="12"/>
      <c r="V13" s="87" t="e">
        <f t="shared" si="23"/>
        <v>#DIV/0!</v>
      </c>
      <c r="W13" s="11"/>
      <c r="X13" s="11"/>
      <c r="Y13" s="11"/>
      <c r="Z13" s="12"/>
      <c r="AA13" s="87" t="e">
        <f t="shared" si="24"/>
        <v>#DIV/0!</v>
      </c>
      <c r="AB13" s="11"/>
      <c r="AC13" s="10"/>
      <c r="AD13" s="12"/>
      <c r="AE13" s="13"/>
      <c r="AF13" s="87" t="e">
        <f t="shared" si="25"/>
        <v>#DIV/0!</v>
      </c>
      <c r="AG13" s="11"/>
      <c r="AH13" s="14"/>
      <c r="AI13" s="13"/>
      <c r="AJ13" s="13"/>
      <c r="AK13" s="105" t="e">
        <f t="shared" si="26"/>
        <v>#DIV/0!</v>
      </c>
      <c r="AL13" s="15"/>
      <c r="AM13" s="15"/>
      <c r="AN13" s="16"/>
      <c r="AO13" s="22"/>
      <c r="AP13" s="88" t="e">
        <f t="shared" si="27"/>
        <v>#DIV/0!</v>
      </c>
      <c r="AQ13" s="14"/>
      <c r="AR13" s="22"/>
      <c r="AS13" s="22"/>
      <c r="AT13" s="22"/>
      <c r="AU13" s="88" t="e">
        <f t="shared" si="28"/>
        <v>#DIV/0!</v>
      </c>
      <c r="AV13" s="14"/>
      <c r="AW13" s="22"/>
      <c r="AX13" s="22"/>
      <c r="AY13" s="22"/>
      <c r="AZ13" s="89" t="e">
        <f t="shared" si="29"/>
        <v>#DIV/0!</v>
      </c>
      <c r="BA13" s="14"/>
      <c r="BB13" s="22"/>
      <c r="BC13" s="22"/>
      <c r="BD13" s="22"/>
      <c r="BE13" s="89" t="e">
        <f t="shared" si="30"/>
        <v>#DIV/0!</v>
      </c>
      <c r="BF13" s="15"/>
      <c r="BG13" s="16"/>
      <c r="BH13" s="16"/>
      <c r="BI13" s="22"/>
      <c r="BJ13" s="89" t="e">
        <f t="shared" si="31"/>
        <v>#DIV/0!</v>
      </c>
      <c r="BK13" s="15"/>
      <c r="BL13" s="16"/>
      <c r="BM13" s="14"/>
      <c r="BN13" s="22"/>
      <c r="BO13" s="118" t="e">
        <f t="shared" si="32"/>
        <v>#DIV/0!</v>
      </c>
      <c r="BP13" s="119"/>
      <c r="BQ13" s="119"/>
      <c r="BR13" s="119"/>
      <c r="BS13" s="120"/>
      <c r="BT13" s="88" t="e">
        <f t="shared" si="33"/>
        <v>#DIV/0!</v>
      </c>
      <c r="BU13" s="15"/>
      <c r="BV13" s="16"/>
      <c r="BW13" s="16"/>
      <c r="BX13" s="22"/>
      <c r="BY13" s="88" t="e">
        <f t="shared" si="34"/>
        <v>#DIV/0!</v>
      </c>
      <c r="BZ13" s="15"/>
      <c r="CA13" s="16"/>
      <c r="CB13" s="16"/>
      <c r="CC13" s="22"/>
      <c r="CD13" s="88" t="e">
        <f t="shared" si="35"/>
        <v>#DIV/0!</v>
      </c>
      <c r="CE13" s="83">
        <f t="shared" si="0"/>
        <v>0</v>
      </c>
      <c r="CF13" s="77">
        <f t="shared" si="1"/>
        <v>0</v>
      </c>
      <c r="CG13" s="77">
        <f t="shared" si="2"/>
        <v>0</v>
      </c>
      <c r="CH13" s="77">
        <f t="shared" si="3"/>
        <v>0</v>
      </c>
      <c r="CI13" s="77">
        <f t="shared" si="4"/>
        <v>0</v>
      </c>
      <c r="CJ13" s="77">
        <f t="shared" si="5"/>
        <v>0</v>
      </c>
      <c r="CK13" s="77">
        <f t="shared" si="6"/>
        <v>0</v>
      </c>
      <c r="CL13" s="77">
        <f t="shared" si="7"/>
        <v>0</v>
      </c>
      <c r="CM13" s="77">
        <f t="shared" si="8"/>
        <v>0</v>
      </c>
      <c r="CN13" s="77">
        <f t="shared" si="9"/>
        <v>0</v>
      </c>
      <c r="CO13" s="77">
        <f t="shared" si="10"/>
        <v>0</v>
      </c>
      <c r="CP13" s="77">
        <f t="shared" si="11"/>
        <v>0</v>
      </c>
      <c r="CQ13" s="77">
        <f t="shared" si="12"/>
        <v>0</v>
      </c>
      <c r="CR13" s="77">
        <f t="shared" si="13"/>
        <v>0</v>
      </c>
      <c r="CS13" s="77">
        <f t="shared" si="14"/>
        <v>0</v>
      </c>
      <c r="CT13" s="77">
        <f t="shared" si="15"/>
        <v>0</v>
      </c>
      <c r="CU13" s="77">
        <f t="shared" si="16"/>
        <v>0</v>
      </c>
      <c r="CV13" s="77">
        <f t="shared" si="17"/>
        <v>0</v>
      </c>
      <c r="CW13" s="77">
        <f t="shared" si="18"/>
        <v>0</v>
      </c>
      <c r="CX13" s="77">
        <f t="shared" si="19"/>
        <v>0</v>
      </c>
      <c r="CY13" s="78" t="e">
        <f>ROUNDUP((CE13*1+CJ13*0.64+CO13*0.36+CT13*0.14)/S3*100,0)</f>
        <v>#DIV/0!</v>
      </c>
      <c r="CZ13" s="78" t="e">
        <f>ROUNDUP((CF13*1+CK13*0.64+CP13*0.36+CU13*0.14)/U3*100,0)</f>
        <v>#DIV/0!</v>
      </c>
      <c r="DA13" s="78" t="e">
        <f>ROUNDUP((CG13*1+CL13*0.64+CQ13*0.36+CV13*0.14)/W3*100,0)</f>
        <v>#DIV/0!</v>
      </c>
      <c r="DB13" s="78" t="e">
        <f>ROUNDUP((CH13*1+CM13*0.64+CR13*0.36+CW13*0.14)/Y3*100,0)</f>
        <v>#DIV/0!</v>
      </c>
      <c r="DC13" s="78" t="e">
        <f>ROUNDUP((CI13*1+CN13*0.64+CS13*0.36+CX13*0.14)/Y3*100,0)</f>
        <v>#DIV/0!</v>
      </c>
    </row>
    <row r="14" spans="1:107" ht="14.25" thickBot="1">
      <c r="A14" s="24">
        <v>5</v>
      </c>
      <c r="B14" s="37" t="s">
        <v>112</v>
      </c>
      <c r="C14" s="16"/>
      <c r="D14" s="16"/>
      <c r="E14" s="16"/>
      <c r="F14" s="22"/>
      <c r="G14" s="103" t="e">
        <f t="shared" si="20"/>
        <v>#DIV/0!</v>
      </c>
      <c r="H14" s="17"/>
      <c r="I14" s="18"/>
      <c r="J14" s="18"/>
      <c r="K14" s="20"/>
      <c r="L14" s="86" t="e">
        <f t="shared" si="21"/>
        <v>#DIV/0!</v>
      </c>
      <c r="M14" s="11"/>
      <c r="N14" s="11"/>
      <c r="O14" s="11"/>
      <c r="P14" s="12"/>
      <c r="Q14" s="87" t="e">
        <f t="shared" si="22"/>
        <v>#DIV/0!</v>
      </c>
      <c r="R14" s="11"/>
      <c r="S14" s="11"/>
      <c r="T14" s="11"/>
      <c r="U14" s="12"/>
      <c r="V14" s="87" t="e">
        <f t="shared" si="23"/>
        <v>#DIV/0!</v>
      </c>
      <c r="W14" s="11"/>
      <c r="X14" s="11"/>
      <c r="Y14" s="11"/>
      <c r="Z14" s="12"/>
      <c r="AA14" s="87" t="e">
        <f t="shared" si="24"/>
        <v>#DIV/0!</v>
      </c>
      <c r="AB14" s="11"/>
      <c r="AC14" s="10"/>
      <c r="AD14" s="12"/>
      <c r="AE14" s="13"/>
      <c r="AF14" s="87" t="e">
        <f t="shared" si="25"/>
        <v>#DIV/0!</v>
      </c>
      <c r="AG14" s="11"/>
      <c r="AH14" s="14"/>
      <c r="AI14" s="13"/>
      <c r="AJ14" s="13"/>
      <c r="AK14" s="105" t="e">
        <f t="shared" si="26"/>
        <v>#DIV/0!</v>
      </c>
      <c r="AL14" s="15"/>
      <c r="AM14" s="15"/>
      <c r="AN14" s="16"/>
      <c r="AO14" s="22"/>
      <c r="AP14" s="88" t="e">
        <f t="shared" si="27"/>
        <v>#DIV/0!</v>
      </c>
      <c r="AQ14" s="14"/>
      <c r="AR14" s="22"/>
      <c r="AS14" s="22"/>
      <c r="AT14" s="22"/>
      <c r="AU14" s="88" t="e">
        <f t="shared" si="28"/>
        <v>#DIV/0!</v>
      </c>
      <c r="AV14" s="14"/>
      <c r="AW14" s="22"/>
      <c r="AX14" s="22"/>
      <c r="AY14" s="22"/>
      <c r="AZ14" s="89" t="e">
        <f t="shared" si="29"/>
        <v>#DIV/0!</v>
      </c>
      <c r="BA14" s="14"/>
      <c r="BB14" s="22"/>
      <c r="BC14" s="22"/>
      <c r="BD14" s="22"/>
      <c r="BE14" s="89" t="e">
        <f t="shared" si="30"/>
        <v>#DIV/0!</v>
      </c>
      <c r="BF14" s="15"/>
      <c r="BG14" s="16"/>
      <c r="BH14" s="16"/>
      <c r="BI14" s="22"/>
      <c r="BJ14" s="89" t="e">
        <f t="shared" si="31"/>
        <v>#DIV/0!</v>
      </c>
      <c r="BK14" s="15"/>
      <c r="BL14" s="16"/>
      <c r="BM14" s="14"/>
      <c r="BN14" s="22"/>
      <c r="BO14" s="118" t="e">
        <f t="shared" si="32"/>
        <v>#DIV/0!</v>
      </c>
      <c r="BP14" s="119"/>
      <c r="BQ14" s="119"/>
      <c r="BR14" s="119"/>
      <c r="BS14" s="120"/>
      <c r="BT14" s="88" t="e">
        <f t="shared" si="33"/>
        <v>#DIV/0!</v>
      </c>
      <c r="BU14" s="15"/>
      <c r="BV14" s="16"/>
      <c r="BW14" s="16"/>
      <c r="BX14" s="22"/>
      <c r="BY14" s="88" t="e">
        <f t="shared" si="34"/>
        <v>#DIV/0!</v>
      </c>
      <c r="BZ14" s="15"/>
      <c r="CA14" s="16"/>
      <c r="CB14" s="16"/>
      <c r="CC14" s="22"/>
      <c r="CD14" s="88" t="e">
        <f t="shared" si="35"/>
        <v>#DIV/0!</v>
      </c>
      <c r="CE14" s="83">
        <f t="shared" si="0"/>
        <v>0</v>
      </c>
      <c r="CF14" s="77">
        <f t="shared" si="1"/>
        <v>0</v>
      </c>
      <c r="CG14" s="77">
        <f t="shared" si="2"/>
        <v>0</v>
      </c>
      <c r="CH14" s="77">
        <f t="shared" si="3"/>
        <v>0</v>
      </c>
      <c r="CI14" s="77">
        <f t="shared" si="4"/>
        <v>0</v>
      </c>
      <c r="CJ14" s="77">
        <f t="shared" si="5"/>
        <v>0</v>
      </c>
      <c r="CK14" s="77">
        <f t="shared" si="6"/>
        <v>0</v>
      </c>
      <c r="CL14" s="77">
        <f t="shared" si="7"/>
        <v>0</v>
      </c>
      <c r="CM14" s="77">
        <f t="shared" si="8"/>
        <v>0</v>
      </c>
      <c r="CN14" s="77">
        <f t="shared" si="9"/>
        <v>0</v>
      </c>
      <c r="CO14" s="77">
        <f t="shared" si="10"/>
        <v>0</v>
      </c>
      <c r="CP14" s="77">
        <f t="shared" si="11"/>
        <v>0</v>
      </c>
      <c r="CQ14" s="77">
        <f t="shared" si="12"/>
        <v>0</v>
      </c>
      <c r="CR14" s="77">
        <f t="shared" si="13"/>
        <v>0</v>
      </c>
      <c r="CS14" s="77">
        <f t="shared" si="14"/>
        <v>0</v>
      </c>
      <c r="CT14" s="77">
        <f t="shared" si="15"/>
        <v>0</v>
      </c>
      <c r="CU14" s="77">
        <f t="shared" si="16"/>
        <v>0</v>
      </c>
      <c r="CV14" s="77">
        <f t="shared" si="17"/>
        <v>0</v>
      </c>
      <c r="CW14" s="77">
        <f t="shared" si="18"/>
        <v>0</v>
      </c>
      <c r="CX14" s="77">
        <f t="shared" si="19"/>
        <v>0</v>
      </c>
      <c r="CY14" s="78" t="e">
        <f>ROUNDUP((CE14*1+CJ14*0.64+CO14*0.36+CT14*0.14)/S3*100,0)</f>
        <v>#DIV/0!</v>
      </c>
      <c r="CZ14" s="78" t="e">
        <f>ROUNDUP((CF14*1+CK14*0.64+CP14*0.36+CU14*0.14)/U3*100,0)</f>
        <v>#DIV/0!</v>
      </c>
      <c r="DA14" s="78" t="e">
        <f>ROUNDUP((CG14*1+CL14*0.64+CQ14*0.36+CV14*0.14)/W3*100,0)</f>
        <v>#DIV/0!</v>
      </c>
      <c r="DB14" s="78" t="e">
        <f>ROUNDUP((CH14*1+CM14*0.64+CR14*0.36+CW14*0.14)/Y3*100,0)</f>
        <v>#DIV/0!</v>
      </c>
      <c r="DC14" s="78" t="e">
        <f>ROUNDUP((CI14*1+CN14*0.64+CS14*0.36+CX14*0.14)/Y3*100,0)</f>
        <v>#DIV/0!</v>
      </c>
    </row>
    <row r="15" spans="1:107" ht="14.25" thickBot="1">
      <c r="A15" s="24">
        <v>6</v>
      </c>
      <c r="B15" s="37" t="s">
        <v>113</v>
      </c>
      <c r="C15" s="16"/>
      <c r="D15" s="16"/>
      <c r="E15" s="16"/>
      <c r="F15" s="22"/>
      <c r="G15" s="103" t="e">
        <f t="shared" si="20"/>
        <v>#DIV/0!</v>
      </c>
      <c r="H15" s="17"/>
      <c r="I15" s="18"/>
      <c r="J15" s="18"/>
      <c r="K15" s="20"/>
      <c r="L15" s="86" t="e">
        <f t="shared" si="21"/>
        <v>#DIV/0!</v>
      </c>
      <c r="M15" s="11"/>
      <c r="N15" s="11"/>
      <c r="O15" s="11"/>
      <c r="P15" s="12"/>
      <c r="Q15" s="87" t="e">
        <f t="shared" si="22"/>
        <v>#DIV/0!</v>
      </c>
      <c r="R15" s="11"/>
      <c r="S15" s="11"/>
      <c r="T15" s="11"/>
      <c r="U15" s="12"/>
      <c r="V15" s="87" t="e">
        <f t="shared" si="23"/>
        <v>#DIV/0!</v>
      </c>
      <c r="W15" s="11"/>
      <c r="X15" s="11"/>
      <c r="Y15" s="11"/>
      <c r="Z15" s="12"/>
      <c r="AA15" s="87" t="e">
        <f t="shared" si="24"/>
        <v>#DIV/0!</v>
      </c>
      <c r="AB15" s="11"/>
      <c r="AC15" s="10"/>
      <c r="AD15" s="12"/>
      <c r="AE15" s="13"/>
      <c r="AF15" s="87" t="e">
        <f t="shared" si="25"/>
        <v>#DIV/0!</v>
      </c>
      <c r="AG15" s="11"/>
      <c r="AH15" s="14"/>
      <c r="AI15" s="13"/>
      <c r="AJ15" s="13"/>
      <c r="AK15" s="105" t="e">
        <f t="shared" si="26"/>
        <v>#DIV/0!</v>
      </c>
      <c r="AL15" s="15"/>
      <c r="AM15" s="15"/>
      <c r="AN15" s="16"/>
      <c r="AO15" s="22"/>
      <c r="AP15" s="88" t="e">
        <f t="shared" si="27"/>
        <v>#DIV/0!</v>
      </c>
      <c r="AQ15" s="14"/>
      <c r="AR15" s="22"/>
      <c r="AS15" s="22"/>
      <c r="AT15" s="22"/>
      <c r="AU15" s="88" t="e">
        <f t="shared" si="28"/>
        <v>#DIV/0!</v>
      </c>
      <c r="AV15" s="14"/>
      <c r="AW15" s="22"/>
      <c r="AX15" s="22"/>
      <c r="AY15" s="22"/>
      <c r="AZ15" s="89" t="e">
        <f t="shared" si="29"/>
        <v>#DIV/0!</v>
      </c>
      <c r="BA15" s="14"/>
      <c r="BB15" s="22"/>
      <c r="BC15" s="22"/>
      <c r="BD15" s="22"/>
      <c r="BE15" s="89" t="e">
        <f t="shared" si="30"/>
        <v>#DIV/0!</v>
      </c>
      <c r="BF15" s="15"/>
      <c r="BG15" s="16"/>
      <c r="BH15" s="16"/>
      <c r="BI15" s="22"/>
      <c r="BJ15" s="89" t="e">
        <f t="shared" si="31"/>
        <v>#DIV/0!</v>
      </c>
      <c r="BK15" s="15"/>
      <c r="BL15" s="16"/>
      <c r="BM15" s="14"/>
      <c r="BN15" s="22"/>
      <c r="BO15" s="118" t="e">
        <f t="shared" si="32"/>
        <v>#DIV/0!</v>
      </c>
      <c r="BP15" s="119"/>
      <c r="BQ15" s="119"/>
      <c r="BR15" s="119"/>
      <c r="BS15" s="120"/>
      <c r="BT15" s="88" t="e">
        <f t="shared" si="33"/>
        <v>#DIV/0!</v>
      </c>
      <c r="BU15" s="15"/>
      <c r="BV15" s="16"/>
      <c r="BW15" s="16"/>
      <c r="BX15" s="22"/>
      <c r="BY15" s="88" t="e">
        <f t="shared" si="34"/>
        <v>#DIV/0!</v>
      </c>
      <c r="BZ15" s="15"/>
      <c r="CA15" s="16"/>
      <c r="CB15" s="16"/>
      <c r="CC15" s="22"/>
      <c r="CD15" s="88" t="e">
        <f t="shared" si="35"/>
        <v>#DIV/0!</v>
      </c>
      <c r="CE15" s="83">
        <f t="shared" si="0"/>
        <v>0</v>
      </c>
      <c r="CF15" s="77">
        <f t="shared" si="1"/>
        <v>0</v>
      </c>
      <c r="CG15" s="77">
        <f t="shared" si="2"/>
        <v>0</v>
      </c>
      <c r="CH15" s="77">
        <f t="shared" si="3"/>
        <v>0</v>
      </c>
      <c r="CI15" s="77">
        <f t="shared" si="4"/>
        <v>0</v>
      </c>
      <c r="CJ15" s="77">
        <f t="shared" si="5"/>
        <v>0</v>
      </c>
      <c r="CK15" s="77">
        <f t="shared" si="6"/>
        <v>0</v>
      </c>
      <c r="CL15" s="77">
        <f t="shared" si="7"/>
        <v>0</v>
      </c>
      <c r="CM15" s="77">
        <f t="shared" si="8"/>
        <v>0</v>
      </c>
      <c r="CN15" s="77">
        <f t="shared" si="9"/>
        <v>0</v>
      </c>
      <c r="CO15" s="77">
        <f t="shared" si="10"/>
        <v>0</v>
      </c>
      <c r="CP15" s="77">
        <f t="shared" si="11"/>
        <v>0</v>
      </c>
      <c r="CQ15" s="77">
        <f t="shared" si="12"/>
        <v>0</v>
      </c>
      <c r="CR15" s="77">
        <f t="shared" si="13"/>
        <v>0</v>
      </c>
      <c r="CS15" s="77">
        <f t="shared" si="14"/>
        <v>0</v>
      </c>
      <c r="CT15" s="77">
        <f t="shared" si="15"/>
        <v>0</v>
      </c>
      <c r="CU15" s="77">
        <f t="shared" si="16"/>
        <v>0</v>
      </c>
      <c r="CV15" s="77">
        <f t="shared" si="17"/>
        <v>0</v>
      </c>
      <c r="CW15" s="77">
        <f t="shared" si="18"/>
        <v>0</v>
      </c>
      <c r="CX15" s="77">
        <f t="shared" si="19"/>
        <v>0</v>
      </c>
      <c r="CY15" s="78" t="e">
        <f>ROUNDUP((CE15*1+CJ15*0.64+CO15*0.36+CT15*0.14)/S3*100,0)</f>
        <v>#DIV/0!</v>
      </c>
      <c r="CZ15" s="78" t="e">
        <f>ROUNDUP((CF15*1+CK15*0.64+CP15*0.36+CU15*0.14)/U3*100,0)</f>
        <v>#DIV/0!</v>
      </c>
      <c r="DA15" s="78" t="e">
        <f>ROUNDUP((CG15*1+CL15*0.64+CQ15*0.36+CV15*0.14)/W3*100,0)</f>
        <v>#DIV/0!</v>
      </c>
      <c r="DB15" s="78" t="e">
        <f>ROUNDUP((CH15*1+CM15*0.64+CR15*0.36+CW15*0.14)/Y3*100,0)</f>
        <v>#DIV/0!</v>
      </c>
      <c r="DC15" s="78" t="e">
        <f>ROUNDUP((CI15*1+CN15*0.64+CS15*0.36+CX15*0.14)/Y3*100,0)</f>
        <v>#DIV/0!</v>
      </c>
    </row>
    <row r="16" spans="1:107" ht="14.25" thickBot="1">
      <c r="A16" s="24">
        <v>7</v>
      </c>
      <c r="B16" s="37" t="s">
        <v>114</v>
      </c>
      <c r="C16" s="16"/>
      <c r="D16" s="16"/>
      <c r="E16" s="16"/>
      <c r="F16" s="22"/>
      <c r="G16" s="103" t="e">
        <f t="shared" si="20"/>
        <v>#DIV/0!</v>
      </c>
      <c r="H16" s="17"/>
      <c r="I16" s="18"/>
      <c r="J16" s="18"/>
      <c r="K16" s="20"/>
      <c r="L16" s="86" t="e">
        <f t="shared" si="21"/>
        <v>#DIV/0!</v>
      </c>
      <c r="M16" s="11"/>
      <c r="N16" s="11"/>
      <c r="O16" s="11"/>
      <c r="P16" s="12"/>
      <c r="Q16" s="87" t="e">
        <f t="shared" si="22"/>
        <v>#DIV/0!</v>
      </c>
      <c r="R16" s="11"/>
      <c r="S16" s="11"/>
      <c r="T16" s="11"/>
      <c r="U16" s="12"/>
      <c r="V16" s="87" t="e">
        <f t="shared" si="23"/>
        <v>#DIV/0!</v>
      </c>
      <c r="W16" s="11"/>
      <c r="X16" s="11"/>
      <c r="Y16" s="11"/>
      <c r="Z16" s="12"/>
      <c r="AA16" s="87" t="e">
        <f t="shared" si="24"/>
        <v>#DIV/0!</v>
      </c>
      <c r="AB16" s="11"/>
      <c r="AC16" s="10"/>
      <c r="AD16" s="12"/>
      <c r="AE16" s="13"/>
      <c r="AF16" s="87" t="e">
        <f t="shared" si="25"/>
        <v>#DIV/0!</v>
      </c>
      <c r="AG16" s="11"/>
      <c r="AH16" s="14"/>
      <c r="AI16" s="13"/>
      <c r="AJ16" s="13"/>
      <c r="AK16" s="105" t="e">
        <f t="shared" si="26"/>
        <v>#DIV/0!</v>
      </c>
      <c r="AL16" s="15"/>
      <c r="AM16" s="15"/>
      <c r="AN16" s="16"/>
      <c r="AO16" s="22"/>
      <c r="AP16" s="88" t="e">
        <f t="shared" si="27"/>
        <v>#DIV/0!</v>
      </c>
      <c r="AQ16" s="14"/>
      <c r="AR16" s="22"/>
      <c r="AS16" s="22"/>
      <c r="AT16" s="22"/>
      <c r="AU16" s="88" t="e">
        <f t="shared" si="28"/>
        <v>#DIV/0!</v>
      </c>
      <c r="AV16" s="14"/>
      <c r="AW16" s="22"/>
      <c r="AX16" s="22"/>
      <c r="AY16" s="22"/>
      <c r="AZ16" s="89" t="e">
        <f t="shared" si="29"/>
        <v>#DIV/0!</v>
      </c>
      <c r="BA16" s="14"/>
      <c r="BB16" s="22"/>
      <c r="BC16" s="22"/>
      <c r="BD16" s="22"/>
      <c r="BE16" s="89" t="e">
        <f t="shared" si="30"/>
        <v>#DIV/0!</v>
      </c>
      <c r="BF16" s="15"/>
      <c r="BG16" s="16"/>
      <c r="BH16" s="16"/>
      <c r="BI16" s="22"/>
      <c r="BJ16" s="89" t="e">
        <f t="shared" si="31"/>
        <v>#DIV/0!</v>
      </c>
      <c r="BK16" s="15"/>
      <c r="BL16" s="16"/>
      <c r="BM16" s="14"/>
      <c r="BN16" s="22"/>
      <c r="BO16" s="118" t="e">
        <f t="shared" si="32"/>
        <v>#DIV/0!</v>
      </c>
      <c r="BP16" s="119"/>
      <c r="BQ16" s="119"/>
      <c r="BR16" s="119"/>
      <c r="BS16" s="120"/>
      <c r="BT16" s="88" t="e">
        <f t="shared" si="33"/>
        <v>#DIV/0!</v>
      </c>
      <c r="BU16" s="15"/>
      <c r="BV16" s="16"/>
      <c r="BW16" s="16"/>
      <c r="BX16" s="22"/>
      <c r="BY16" s="88" t="e">
        <f t="shared" si="34"/>
        <v>#DIV/0!</v>
      </c>
      <c r="BZ16" s="15"/>
      <c r="CA16" s="16"/>
      <c r="CB16" s="16"/>
      <c r="CC16" s="22"/>
      <c r="CD16" s="88" t="e">
        <f t="shared" si="35"/>
        <v>#DIV/0!</v>
      </c>
      <c r="CE16" s="83">
        <f t="shared" si="0"/>
        <v>0</v>
      </c>
      <c r="CF16" s="77">
        <f t="shared" si="1"/>
        <v>0</v>
      </c>
      <c r="CG16" s="77">
        <f t="shared" si="2"/>
        <v>0</v>
      </c>
      <c r="CH16" s="77">
        <f t="shared" si="3"/>
        <v>0</v>
      </c>
      <c r="CI16" s="77">
        <f t="shared" si="4"/>
        <v>0</v>
      </c>
      <c r="CJ16" s="77">
        <f t="shared" si="5"/>
        <v>0</v>
      </c>
      <c r="CK16" s="77">
        <f t="shared" si="6"/>
        <v>0</v>
      </c>
      <c r="CL16" s="77">
        <f t="shared" si="7"/>
        <v>0</v>
      </c>
      <c r="CM16" s="77">
        <f t="shared" si="8"/>
        <v>0</v>
      </c>
      <c r="CN16" s="77">
        <f t="shared" si="9"/>
        <v>0</v>
      </c>
      <c r="CO16" s="77">
        <f t="shared" si="10"/>
        <v>0</v>
      </c>
      <c r="CP16" s="77">
        <f t="shared" si="11"/>
        <v>0</v>
      </c>
      <c r="CQ16" s="77">
        <f t="shared" si="12"/>
        <v>0</v>
      </c>
      <c r="CR16" s="77">
        <f t="shared" si="13"/>
        <v>0</v>
      </c>
      <c r="CS16" s="77">
        <f t="shared" si="14"/>
        <v>0</v>
      </c>
      <c r="CT16" s="77">
        <f t="shared" si="15"/>
        <v>0</v>
      </c>
      <c r="CU16" s="77">
        <f t="shared" si="16"/>
        <v>0</v>
      </c>
      <c r="CV16" s="77">
        <f t="shared" si="17"/>
        <v>0</v>
      </c>
      <c r="CW16" s="77">
        <f t="shared" si="18"/>
        <v>0</v>
      </c>
      <c r="CX16" s="77">
        <f t="shared" si="19"/>
        <v>0</v>
      </c>
      <c r="CY16" s="78" t="e">
        <f>ROUNDUP((CE16*1+CJ16*0.64+CO16*0.36+CT16*0.14)/S3*100,0)</f>
        <v>#DIV/0!</v>
      </c>
      <c r="CZ16" s="78" t="e">
        <f>ROUNDUP((CF16*1+CK16*0.64+CP16*0.36+CU16*0.14)/U3*100,0)</f>
        <v>#DIV/0!</v>
      </c>
      <c r="DA16" s="78" t="e">
        <f>ROUNDUP((CG16*1+CL16*0.64+CQ16*0.36+CV16*0.14)/W3*100,0)</f>
        <v>#DIV/0!</v>
      </c>
      <c r="DB16" s="78" t="e">
        <f>ROUNDUP((CH16*1+CM16*0.64+CR16*0.36+CW16*0.14)/Y3*100,0)</f>
        <v>#DIV/0!</v>
      </c>
      <c r="DC16" s="78" t="e">
        <f>ROUNDUP((CI16*1+CN16*0.64+CS16*0.36+CX16*0.14)/Y3*100,0)</f>
        <v>#DIV/0!</v>
      </c>
    </row>
    <row r="17" spans="1:107" ht="14.25" thickBot="1">
      <c r="A17" s="24">
        <v>8</v>
      </c>
      <c r="B17" s="37" t="s">
        <v>115</v>
      </c>
      <c r="C17" s="16"/>
      <c r="D17" s="16"/>
      <c r="E17" s="16"/>
      <c r="F17" s="22"/>
      <c r="G17" s="103" t="e">
        <f t="shared" si="20"/>
        <v>#DIV/0!</v>
      </c>
      <c r="H17" s="17"/>
      <c r="I17" s="18"/>
      <c r="J17" s="18"/>
      <c r="K17" s="20"/>
      <c r="L17" s="86" t="e">
        <f t="shared" si="21"/>
        <v>#DIV/0!</v>
      </c>
      <c r="M17" s="11"/>
      <c r="N17" s="11"/>
      <c r="O17" s="11"/>
      <c r="P17" s="12"/>
      <c r="Q17" s="87" t="e">
        <f t="shared" si="22"/>
        <v>#DIV/0!</v>
      </c>
      <c r="R17" s="11"/>
      <c r="S17" s="11"/>
      <c r="T17" s="11"/>
      <c r="U17" s="12"/>
      <c r="V17" s="87" t="e">
        <f t="shared" si="23"/>
        <v>#DIV/0!</v>
      </c>
      <c r="W17" s="11"/>
      <c r="X17" s="11"/>
      <c r="Y17" s="11"/>
      <c r="Z17" s="12"/>
      <c r="AA17" s="87" t="e">
        <f t="shared" si="24"/>
        <v>#DIV/0!</v>
      </c>
      <c r="AB17" s="11"/>
      <c r="AC17" s="10"/>
      <c r="AD17" s="12"/>
      <c r="AE17" s="13"/>
      <c r="AF17" s="87" t="e">
        <f t="shared" si="25"/>
        <v>#DIV/0!</v>
      </c>
      <c r="AG17" s="11"/>
      <c r="AH17" s="14"/>
      <c r="AI17" s="13"/>
      <c r="AJ17" s="13"/>
      <c r="AK17" s="105" t="e">
        <f t="shared" si="26"/>
        <v>#DIV/0!</v>
      </c>
      <c r="AL17" s="15"/>
      <c r="AM17" s="15"/>
      <c r="AN17" s="16"/>
      <c r="AO17" s="22"/>
      <c r="AP17" s="88" t="e">
        <f t="shared" si="27"/>
        <v>#DIV/0!</v>
      </c>
      <c r="AQ17" s="14"/>
      <c r="AR17" s="22"/>
      <c r="AS17" s="22"/>
      <c r="AT17" s="22"/>
      <c r="AU17" s="88" t="e">
        <f t="shared" si="28"/>
        <v>#DIV/0!</v>
      </c>
      <c r="AV17" s="14"/>
      <c r="AW17" s="22"/>
      <c r="AX17" s="22"/>
      <c r="AY17" s="22"/>
      <c r="AZ17" s="89" t="e">
        <f t="shared" si="29"/>
        <v>#DIV/0!</v>
      </c>
      <c r="BA17" s="14"/>
      <c r="BB17" s="22"/>
      <c r="BC17" s="22"/>
      <c r="BD17" s="22"/>
      <c r="BE17" s="89" t="e">
        <f t="shared" si="30"/>
        <v>#DIV/0!</v>
      </c>
      <c r="BF17" s="15"/>
      <c r="BG17" s="16"/>
      <c r="BH17" s="16"/>
      <c r="BI17" s="22"/>
      <c r="BJ17" s="89" t="e">
        <f t="shared" si="31"/>
        <v>#DIV/0!</v>
      </c>
      <c r="BK17" s="15"/>
      <c r="BL17" s="16"/>
      <c r="BM17" s="14"/>
      <c r="BN17" s="22"/>
      <c r="BO17" s="118" t="e">
        <f t="shared" si="32"/>
        <v>#DIV/0!</v>
      </c>
      <c r="BP17" s="119"/>
      <c r="BQ17" s="119"/>
      <c r="BR17" s="119"/>
      <c r="BS17" s="120"/>
      <c r="BT17" s="88" t="e">
        <f t="shared" si="33"/>
        <v>#DIV/0!</v>
      </c>
      <c r="BU17" s="15"/>
      <c r="BV17" s="16"/>
      <c r="BW17" s="16"/>
      <c r="BX17" s="22"/>
      <c r="BY17" s="88" t="e">
        <f t="shared" si="34"/>
        <v>#DIV/0!</v>
      </c>
      <c r="BZ17" s="15"/>
      <c r="CA17" s="16"/>
      <c r="CB17" s="16"/>
      <c r="CC17" s="22"/>
      <c r="CD17" s="88" t="e">
        <f t="shared" si="35"/>
        <v>#DIV/0!</v>
      </c>
      <c r="CE17" s="83">
        <f t="shared" si="0"/>
        <v>0</v>
      </c>
      <c r="CF17" s="77">
        <f t="shared" si="1"/>
        <v>0</v>
      </c>
      <c r="CG17" s="77">
        <f t="shared" si="2"/>
        <v>0</v>
      </c>
      <c r="CH17" s="77">
        <f t="shared" si="3"/>
        <v>0</v>
      </c>
      <c r="CI17" s="77">
        <f t="shared" si="4"/>
        <v>0</v>
      </c>
      <c r="CJ17" s="77">
        <f t="shared" si="5"/>
        <v>0</v>
      </c>
      <c r="CK17" s="77">
        <f t="shared" si="6"/>
        <v>0</v>
      </c>
      <c r="CL17" s="77">
        <f t="shared" si="7"/>
        <v>0</v>
      </c>
      <c r="CM17" s="77">
        <f t="shared" si="8"/>
        <v>0</v>
      </c>
      <c r="CN17" s="77">
        <f t="shared" si="9"/>
        <v>0</v>
      </c>
      <c r="CO17" s="77">
        <f t="shared" si="10"/>
        <v>0</v>
      </c>
      <c r="CP17" s="77">
        <f t="shared" si="11"/>
        <v>0</v>
      </c>
      <c r="CQ17" s="77">
        <f t="shared" si="12"/>
        <v>0</v>
      </c>
      <c r="CR17" s="77">
        <f t="shared" si="13"/>
        <v>0</v>
      </c>
      <c r="CS17" s="77">
        <f t="shared" si="14"/>
        <v>0</v>
      </c>
      <c r="CT17" s="77">
        <f t="shared" si="15"/>
        <v>0</v>
      </c>
      <c r="CU17" s="77">
        <f t="shared" si="16"/>
        <v>0</v>
      </c>
      <c r="CV17" s="77">
        <f t="shared" si="17"/>
        <v>0</v>
      </c>
      <c r="CW17" s="77">
        <f t="shared" si="18"/>
        <v>0</v>
      </c>
      <c r="CX17" s="77">
        <f t="shared" si="19"/>
        <v>0</v>
      </c>
      <c r="CY17" s="78" t="e">
        <f>ROUNDUP((CE17*1+CJ17*0.64+CO17*0.36+CT17*0.14)/S3*100,0)</f>
        <v>#DIV/0!</v>
      </c>
      <c r="CZ17" s="78" t="e">
        <f>ROUNDUP((CF17*1+CK17*0.64+CP17*0.36+CU17*0.14)/U3*100,0)</f>
        <v>#DIV/0!</v>
      </c>
      <c r="DA17" s="78" t="e">
        <f>ROUNDUP((CG17*1+CL17*0.64+CQ17*0.36+CV17*0.14)/W3*100,0)</f>
        <v>#DIV/0!</v>
      </c>
      <c r="DB17" s="78" t="e">
        <f>ROUNDUP((CH17*1+CM17*0.64+CR17*0.36+CW17*0.14)/Y3*100,0)</f>
        <v>#DIV/0!</v>
      </c>
      <c r="DC17" s="78" t="e">
        <f>ROUNDUP((CI17*1+CN17*0.64+CS17*0.36+CX17*0.14)/Y3*100,0)</f>
        <v>#DIV/0!</v>
      </c>
    </row>
    <row r="18" spans="1:107" ht="14.25" thickBot="1">
      <c r="A18" s="24">
        <v>9</v>
      </c>
      <c r="B18" s="37" t="s">
        <v>116</v>
      </c>
      <c r="C18" s="16"/>
      <c r="D18" s="16"/>
      <c r="E18" s="16"/>
      <c r="F18" s="22"/>
      <c r="G18" s="103" t="e">
        <f t="shared" si="20"/>
        <v>#DIV/0!</v>
      </c>
      <c r="H18" s="17"/>
      <c r="I18" s="18"/>
      <c r="J18" s="18"/>
      <c r="K18" s="20"/>
      <c r="L18" s="86" t="e">
        <f t="shared" si="21"/>
        <v>#DIV/0!</v>
      </c>
      <c r="M18" s="11"/>
      <c r="N18" s="11"/>
      <c r="O18" s="11"/>
      <c r="P18" s="12"/>
      <c r="Q18" s="87" t="e">
        <f t="shared" si="22"/>
        <v>#DIV/0!</v>
      </c>
      <c r="R18" s="11"/>
      <c r="S18" s="11"/>
      <c r="T18" s="11"/>
      <c r="U18" s="12"/>
      <c r="V18" s="87" t="e">
        <f t="shared" si="23"/>
        <v>#DIV/0!</v>
      </c>
      <c r="W18" s="11"/>
      <c r="X18" s="11"/>
      <c r="Y18" s="11"/>
      <c r="Z18" s="12"/>
      <c r="AA18" s="87" t="e">
        <f t="shared" si="24"/>
        <v>#DIV/0!</v>
      </c>
      <c r="AB18" s="11"/>
      <c r="AC18" s="10"/>
      <c r="AD18" s="12"/>
      <c r="AE18" s="13"/>
      <c r="AF18" s="87" t="e">
        <f t="shared" si="25"/>
        <v>#DIV/0!</v>
      </c>
      <c r="AG18" s="11"/>
      <c r="AH18" s="14"/>
      <c r="AI18" s="13"/>
      <c r="AJ18" s="13"/>
      <c r="AK18" s="105" t="e">
        <f t="shared" si="26"/>
        <v>#DIV/0!</v>
      </c>
      <c r="AL18" s="15"/>
      <c r="AM18" s="15"/>
      <c r="AN18" s="16"/>
      <c r="AO18" s="22"/>
      <c r="AP18" s="88" t="e">
        <f t="shared" si="27"/>
        <v>#DIV/0!</v>
      </c>
      <c r="AQ18" s="14"/>
      <c r="AR18" s="22"/>
      <c r="AS18" s="22"/>
      <c r="AT18" s="22"/>
      <c r="AU18" s="88" t="e">
        <f t="shared" si="28"/>
        <v>#DIV/0!</v>
      </c>
      <c r="AV18" s="14"/>
      <c r="AW18" s="22"/>
      <c r="AX18" s="22"/>
      <c r="AY18" s="22"/>
      <c r="AZ18" s="89" t="e">
        <f t="shared" si="29"/>
        <v>#DIV/0!</v>
      </c>
      <c r="BA18" s="14"/>
      <c r="BB18" s="22"/>
      <c r="BC18" s="22"/>
      <c r="BD18" s="22"/>
      <c r="BE18" s="89" t="e">
        <f t="shared" si="30"/>
        <v>#DIV/0!</v>
      </c>
      <c r="BF18" s="15"/>
      <c r="BG18" s="16"/>
      <c r="BH18" s="16"/>
      <c r="BI18" s="22"/>
      <c r="BJ18" s="89" t="e">
        <f t="shared" si="31"/>
        <v>#DIV/0!</v>
      </c>
      <c r="BK18" s="15"/>
      <c r="BL18" s="16"/>
      <c r="BM18" s="14"/>
      <c r="BN18" s="22"/>
      <c r="BO18" s="118" t="e">
        <f t="shared" si="32"/>
        <v>#DIV/0!</v>
      </c>
      <c r="BP18" s="119"/>
      <c r="BQ18" s="119"/>
      <c r="BR18" s="119"/>
      <c r="BS18" s="120"/>
      <c r="BT18" s="88" t="e">
        <f t="shared" si="33"/>
        <v>#DIV/0!</v>
      </c>
      <c r="BU18" s="15"/>
      <c r="BV18" s="16"/>
      <c r="BW18" s="16"/>
      <c r="BX18" s="22"/>
      <c r="BY18" s="88" t="e">
        <f t="shared" si="34"/>
        <v>#DIV/0!</v>
      </c>
      <c r="BZ18" s="15"/>
      <c r="CA18" s="16"/>
      <c r="CB18" s="16"/>
      <c r="CC18" s="22"/>
      <c r="CD18" s="88" t="e">
        <f t="shared" si="35"/>
        <v>#DIV/0!</v>
      </c>
      <c r="CE18" s="83">
        <f t="shared" si="0"/>
        <v>0</v>
      </c>
      <c r="CF18" s="77">
        <f t="shared" si="1"/>
        <v>0</v>
      </c>
      <c r="CG18" s="77">
        <f t="shared" si="2"/>
        <v>0</v>
      </c>
      <c r="CH18" s="77">
        <f t="shared" si="3"/>
        <v>0</v>
      </c>
      <c r="CI18" s="77">
        <f t="shared" si="4"/>
        <v>0</v>
      </c>
      <c r="CJ18" s="77">
        <f t="shared" si="5"/>
        <v>0</v>
      </c>
      <c r="CK18" s="77">
        <f t="shared" si="6"/>
        <v>0</v>
      </c>
      <c r="CL18" s="77">
        <f t="shared" si="7"/>
        <v>0</v>
      </c>
      <c r="CM18" s="77">
        <f t="shared" si="8"/>
        <v>0</v>
      </c>
      <c r="CN18" s="77">
        <f t="shared" si="9"/>
        <v>0</v>
      </c>
      <c r="CO18" s="77">
        <f t="shared" si="10"/>
        <v>0</v>
      </c>
      <c r="CP18" s="77">
        <f t="shared" si="11"/>
        <v>0</v>
      </c>
      <c r="CQ18" s="77">
        <f t="shared" si="12"/>
        <v>0</v>
      </c>
      <c r="CR18" s="77">
        <f t="shared" si="13"/>
        <v>0</v>
      </c>
      <c r="CS18" s="77">
        <f t="shared" si="14"/>
        <v>0</v>
      </c>
      <c r="CT18" s="77">
        <f t="shared" si="15"/>
        <v>0</v>
      </c>
      <c r="CU18" s="77">
        <f t="shared" si="16"/>
        <v>0</v>
      </c>
      <c r="CV18" s="77">
        <f t="shared" si="17"/>
        <v>0</v>
      </c>
      <c r="CW18" s="77">
        <f t="shared" si="18"/>
        <v>0</v>
      </c>
      <c r="CX18" s="77">
        <f t="shared" si="19"/>
        <v>0</v>
      </c>
      <c r="CY18" s="78" t="e">
        <f>ROUNDUP((CE18*1+CJ18*0.64+CO18*0.36+CT18*0.14)/S3*100,0)</f>
        <v>#DIV/0!</v>
      </c>
      <c r="CZ18" s="78" t="e">
        <f>ROUNDUP((CF18*1+CK18*0.64+CP18*0.36+CU18*0.14)/U3*100,0)</f>
        <v>#DIV/0!</v>
      </c>
      <c r="DA18" s="78" t="e">
        <f>ROUNDUP((CG18*1+CL18*0.64+CQ18*0.36+CV18*0.14)/W3*100,0)</f>
        <v>#DIV/0!</v>
      </c>
      <c r="DB18" s="78" t="e">
        <f>ROUNDUP((CH18*1+CM18*0.64+CR18*0.36+CW18*0.14)/Y3*100,0)</f>
        <v>#DIV/0!</v>
      </c>
      <c r="DC18" s="78" t="e">
        <f>ROUNDUP((CI18*1+CN18*0.64+CS18*0.36+CX18*0.14)/Y3*100,0)</f>
        <v>#DIV/0!</v>
      </c>
    </row>
    <row r="19" spans="1:107" ht="14.25" thickBot="1">
      <c r="A19" s="24">
        <v>10</v>
      </c>
      <c r="B19" s="121" t="s">
        <v>124</v>
      </c>
      <c r="C19" s="16"/>
      <c r="D19" s="16"/>
      <c r="E19" s="16"/>
      <c r="F19" s="22"/>
      <c r="G19" s="103" t="e">
        <f t="shared" si="20"/>
        <v>#DIV/0!</v>
      </c>
      <c r="H19" s="17"/>
      <c r="I19" s="18"/>
      <c r="J19" s="18"/>
      <c r="K19" s="20"/>
      <c r="L19" s="86" t="e">
        <f t="shared" si="21"/>
        <v>#DIV/0!</v>
      </c>
      <c r="M19" s="11"/>
      <c r="N19" s="11"/>
      <c r="O19" s="11"/>
      <c r="P19" s="12"/>
      <c r="Q19" s="87" t="e">
        <f t="shared" si="22"/>
        <v>#DIV/0!</v>
      </c>
      <c r="R19" s="11"/>
      <c r="S19" s="11"/>
      <c r="T19" s="11"/>
      <c r="U19" s="12"/>
      <c r="V19" s="87" t="e">
        <f t="shared" si="23"/>
        <v>#DIV/0!</v>
      </c>
      <c r="W19" s="11"/>
      <c r="X19" s="11"/>
      <c r="Y19" s="11"/>
      <c r="Z19" s="12"/>
      <c r="AA19" s="87" t="e">
        <f t="shared" si="24"/>
        <v>#DIV/0!</v>
      </c>
      <c r="AB19" s="17"/>
      <c r="AC19" s="18"/>
      <c r="AD19" s="19"/>
      <c r="AE19" s="20"/>
      <c r="AF19" s="87" t="e">
        <f t="shared" si="25"/>
        <v>#DIV/0!</v>
      </c>
      <c r="AG19" s="17"/>
      <c r="AH19" s="14"/>
      <c r="AI19" s="20"/>
      <c r="AJ19" s="20"/>
      <c r="AK19" s="105" t="e">
        <f t="shared" si="26"/>
        <v>#DIV/0!</v>
      </c>
      <c r="AL19" s="15"/>
      <c r="AM19" s="15"/>
      <c r="AN19" s="16"/>
      <c r="AO19" s="22"/>
      <c r="AP19" s="88" t="e">
        <f t="shared" si="27"/>
        <v>#DIV/0!</v>
      </c>
      <c r="AQ19" s="14"/>
      <c r="AR19" s="22"/>
      <c r="AS19" s="22"/>
      <c r="AT19" s="22"/>
      <c r="AU19" s="88" t="e">
        <f t="shared" si="28"/>
        <v>#DIV/0!</v>
      </c>
      <c r="AV19" s="14"/>
      <c r="AW19" s="22"/>
      <c r="AX19" s="22"/>
      <c r="AY19" s="22"/>
      <c r="AZ19" s="89" t="e">
        <f t="shared" si="29"/>
        <v>#DIV/0!</v>
      </c>
      <c r="BA19" s="14"/>
      <c r="BB19" s="22"/>
      <c r="BC19" s="22"/>
      <c r="BD19" s="22"/>
      <c r="BE19" s="89" t="e">
        <f t="shared" si="30"/>
        <v>#DIV/0!</v>
      </c>
      <c r="BF19" s="15"/>
      <c r="BG19" s="16"/>
      <c r="BH19" s="16"/>
      <c r="BI19" s="22"/>
      <c r="BJ19" s="89" t="e">
        <f t="shared" si="31"/>
        <v>#DIV/0!</v>
      </c>
      <c r="BK19" s="15"/>
      <c r="BL19" s="16"/>
      <c r="BM19" s="14"/>
      <c r="BN19" s="22"/>
      <c r="BO19" s="118" t="e">
        <f t="shared" si="32"/>
        <v>#DIV/0!</v>
      </c>
      <c r="BP19" s="119"/>
      <c r="BQ19" s="119"/>
      <c r="BR19" s="119"/>
      <c r="BS19" s="120"/>
      <c r="BT19" s="88" t="e">
        <f t="shared" si="33"/>
        <v>#DIV/0!</v>
      </c>
      <c r="BU19" s="15"/>
      <c r="BV19" s="16"/>
      <c r="BW19" s="16"/>
      <c r="BX19" s="22"/>
      <c r="BY19" s="88" t="e">
        <f t="shared" si="34"/>
        <v>#DIV/0!</v>
      </c>
      <c r="BZ19" s="15"/>
      <c r="CA19" s="16"/>
      <c r="CB19" s="16"/>
      <c r="CC19" s="22"/>
      <c r="CD19" s="88" t="e">
        <f t="shared" si="35"/>
        <v>#DIV/0!</v>
      </c>
      <c r="CE19" s="83">
        <f t="shared" si="0"/>
        <v>0</v>
      </c>
      <c r="CF19" s="77">
        <f t="shared" si="1"/>
        <v>0</v>
      </c>
      <c r="CG19" s="77">
        <f t="shared" si="2"/>
        <v>0</v>
      </c>
      <c r="CH19" s="77">
        <f t="shared" si="3"/>
        <v>0</v>
      </c>
      <c r="CI19" s="77">
        <f t="shared" si="4"/>
        <v>0</v>
      </c>
      <c r="CJ19" s="77">
        <f t="shared" si="5"/>
        <v>0</v>
      </c>
      <c r="CK19" s="77">
        <f t="shared" si="6"/>
        <v>0</v>
      </c>
      <c r="CL19" s="77">
        <f t="shared" si="7"/>
        <v>0</v>
      </c>
      <c r="CM19" s="77">
        <f t="shared" si="8"/>
        <v>0</v>
      </c>
      <c r="CN19" s="77">
        <f t="shared" si="9"/>
        <v>0</v>
      </c>
      <c r="CO19" s="77">
        <f t="shared" si="10"/>
        <v>0</v>
      </c>
      <c r="CP19" s="77">
        <f t="shared" si="11"/>
        <v>0</v>
      </c>
      <c r="CQ19" s="77">
        <f t="shared" si="12"/>
        <v>0</v>
      </c>
      <c r="CR19" s="77">
        <f t="shared" si="13"/>
        <v>0</v>
      </c>
      <c r="CS19" s="77">
        <f t="shared" si="14"/>
        <v>0</v>
      </c>
      <c r="CT19" s="77">
        <f t="shared" si="15"/>
        <v>0</v>
      </c>
      <c r="CU19" s="77">
        <f t="shared" si="16"/>
        <v>0</v>
      </c>
      <c r="CV19" s="77">
        <f t="shared" si="17"/>
        <v>0</v>
      </c>
      <c r="CW19" s="77">
        <f t="shared" si="18"/>
        <v>0</v>
      </c>
      <c r="CX19" s="77">
        <f t="shared" si="19"/>
        <v>0</v>
      </c>
      <c r="CY19" s="78" t="e">
        <f>ROUNDUP((CE19*1+CJ19*0.64+CO19*0.36+CT19*0.14)/S3*100,0)</f>
        <v>#DIV/0!</v>
      </c>
      <c r="CZ19" s="78" t="e">
        <f>ROUNDUP((CF19*1+CK19*0.64+CP19*0.36+CU19*0.14)/U3*100,0)</f>
        <v>#DIV/0!</v>
      </c>
      <c r="DA19" s="78" t="e">
        <f>ROUNDUP((CG19*1+CL19*0.64+CQ19*0.36+CV19*0.14)/W3*100,0)</f>
        <v>#DIV/0!</v>
      </c>
      <c r="DB19" s="78" t="e">
        <f>ROUNDUP((CH19*1+CM19*0.64+CR19*0.36+CW19*0.14)/Y3*100,0)</f>
        <v>#DIV/0!</v>
      </c>
      <c r="DC19" s="78" t="e">
        <f>ROUNDUP((CI19*1+CN19*0.64+CS19*0.36+CX19*0.14)/Y3*100,0)</f>
        <v>#DIV/0!</v>
      </c>
    </row>
    <row r="20" spans="1:107" ht="14.25" thickBot="1">
      <c r="A20" s="24">
        <v>11</v>
      </c>
      <c r="B20" s="37" t="s">
        <v>117</v>
      </c>
      <c r="C20" s="16"/>
      <c r="D20" s="16"/>
      <c r="E20" s="16"/>
      <c r="F20" s="22"/>
      <c r="G20" s="103" t="e">
        <f t="shared" si="20"/>
        <v>#DIV/0!</v>
      </c>
      <c r="H20" s="17"/>
      <c r="I20" s="18"/>
      <c r="J20" s="18"/>
      <c r="K20" s="20"/>
      <c r="L20" s="86" t="e">
        <f t="shared" si="21"/>
        <v>#DIV/0!</v>
      </c>
      <c r="M20" s="11"/>
      <c r="N20" s="11"/>
      <c r="O20" s="11"/>
      <c r="P20" s="12"/>
      <c r="Q20" s="87" t="e">
        <f t="shared" si="22"/>
        <v>#DIV/0!</v>
      </c>
      <c r="R20" s="11"/>
      <c r="S20" s="11"/>
      <c r="T20" s="11"/>
      <c r="U20" s="12"/>
      <c r="V20" s="87" t="e">
        <f t="shared" si="23"/>
        <v>#DIV/0!</v>
      </c>
      <c r="W20" s="11"/>
      <c r="X20" s="11"/>
      <c r="Y20" s="11"/>
      <c r="Z20" s="12"/>
      <c r="AA20" s="87" t="e">
        <f t="shared" si="24"/>
        <v>#DIV/0!</v>
      </c>
      <c r="AB20" s="17"/>
      <c r="AC20" s="18"/>
      <c r="AD20" s="19"/>
      <c r="AE20" s="20"/>
      <c r="AF20" s="87" t="e">
        <f t="shared" si="25"/>
        <v>#DIV/0!</v>
      </c>
      <c r="AG20" s="17"/>
      <c r="AH20" s="14"/>
      <c r="AI20" s="20"/>
      <c r="AJ20" s="20"/>
      <c r="AK20" s="105" t="e">
        <f t="shared" si="26"/>
        <v>#DIV/0!</v>
      </c>
      <c r="AL20" s="15"/>
      <c r="AM20" s="15"/>
      <c r="AN20" s="16"/>
      <c r="AO20" s="22"/>
      <c r="AP20" s="88" t="e">
        <f t="shared" si="27"/>
        <v>#DIV/0!</v>
      </c>
      <c r="AQ20" s="14"/>
      <c r="AR20" s="22"/>
      <c r="AS20" s="22"/>
      <c r="AT20" s="22"/>
      <c r="AU20" s="88" t="e">
        <f t="shared" si="28"/>
        <v>#DIV/0!</v>
      </c>
      <c r="AV20" s="14"/>
      <c r="AW20" s="22"/>
      <c r="AX20" s="22"/>
      <c r="AY20" s="22"/>
      <c r="AZ20" s="89" t="e">
        <f t="shared" si="29"/>
        <v>#DIV/0!</v>
      </c>
      <c r="BA20" s="14"/>
      <c r="BB20" s="22"/>
      <c r="BC20" s="22"/>
      <c r="BD20" s="22"/>
      <c r="BE20" s="89" t="e">
        <f t="shared" si="30"/>
        <v>#DIV/0!</v>
      </c>
      <c r="BF20" s="15"/>
      <c r="BG20" s="16"/>
      <c r="BH20" s="16"/>
      <c r="BI20" s="22"/>
      <c r="BJ20" s="89" t="e">
        <f t="shared" si="31"/>
        <v>#DIV/0!</v>
      </c>
      <c r="BK20" s="15"/>
      <c r="BL20" s="16"/>
      <c r="BM20" s="14"/>
      <c r="BN20" s="22"/>
      <c r="BO20" s="118" t="e">
        <f t="shared" si="32"/>
        <v>#DIV/0!</v>
      </c>
      <c r="BP20" s="119"/>
      <c r="BQ20" s="119"/>
      <c r="BR20" s="119"/>
      <c r="BS20" s="120"/>
      <c r="BT20" s="88" t="e">
        <f t="shared" si="33"/>
        <v>#DIV/0!</v>
      </c>
      <c r="BU20" s="15"/>
      <c r="BV20" s="16"/>
      <c r="BW20" s="16"/>
      <c r="BX20" s="22"/>
      <c r="BY20" s="88" t="e">
        <f t="shared" si="34"/>
        <v>#DIV/0!</v>
      </c>
      <c r="BZ20" s="15"/>
      <c r="CA20" s="16"/>
      <c r="CB20" s="16"/>
      <c r="CC20" s="22"/>
      <c r="CD20" s="88" t="e">
        <f t="shared" si="35"/>
        <v>#DIV/0!</v>
      </c>
      <c r="CE20" s="83">
        <f t="shared" si="0"/>
        <v>0</v>
      </c>
      <c r="CF20" s="77">
        <f t="shared" si="1"/>
        <v>0</v>
      </c>
      <c r="CG20" s="77">
        <f t="shared" si="2"/>
        <v>0</v>
      </c>
      <c r="CH20" s="77">
        <f t="shared" si="3"/>
        <v>0</v>
      </c>
      <c r="CI20" s="77">
        <f t="shared" si="4"/>
        <v>0</v>
      </c>
      <c r="CJ20" s="77">
        <f t="shared" si="5"/>
        <v>0</v>
      </c>
      <c r="CK20" s="77">
        <f t="shared" si="6"/>
        <v>0</v>
      </c>
      <c r="CL20" s="77">
        <f t="shared" si="7"/>
        <v>0</v>
      </c>
      <c r="CM20" s="77">
        <f t="shared" si="8"/>
        <v>0</v>
      </c>
      <c r="CN20" s="77">
        <f t="shared" si="9"/>
        <v>0</v>
      </c>
      <c r="CO20" s="77">
        <f t="shared" si="10"/>
        <v>0</v>
      </c>
      <c r="CP20" s="77">
        <f t="shared" si="11"/>
        <v>0</v>
      </c>
      <c r="CQ20" s="77">
        <f t="shared" si="12"/>
        <v>0</v>
      </c>
      <c r="CR20" s="77">
        <f t="shared" si="13"/>
        <v>0</v>
      </c>
      <c r="CS20" s="77">
        <f t="shared" si="14"/>
        <v>0</v>
      </c>
      <c r="CT20" s="77">
        <f t="shared" si="15"/>
        <v>0</v>
      </c>
      <c r="CU20" s="77">
        <f t="shared" si="16"/>
        <v>0</v>
      </c>
      <c r="CV20" s="77">
        <f t="shared" si="17"/>
        <v>0</v>
      </c>
      <c r="CW20" s="77">
        <f t="shared" si="18"/>
        <v>0</v>
      </c>
      <c r="CX20" s="77">
        <f t="shared" si="19"/>
        <v>0</v>
      </c>
      <c r="CY20" s="78" t="e">
        <f>ROUNDUP((CE20*1+CJ20*0.64+CO20*0.36+CT20*0.14)/S3*100,0)</f>
        <v>#DIV/0!</v>
      </c>
      <c r="CZ20" s="78" t="e">
        <f>ROUNDUP((CF20*1+CK20*0.64+CP20*0.36+CU20*0.14)/U3*100,0)</f>
        <v>#DIV/0!</v>
      </c>
      <c r="DA20" s="78" t="e">
        <f>ROUNDUP((CG20*1+CL20*0.64+CQ20*0.36+CV20*0.14)/W3*100,0)</f>
        <v>#DIV/0!</v>
      </c>
      <c r="DB20" s="78" t="e">
        <f>ROUNDUP((CH20*1+CM20*0.64+CR20*0.36+CW20*0.14)/Y3*100,0)</f>
        <v>#DIV/0!</v>
      </c>
      <c r="DC20" s="78" t="e">
        <f>ROUNDUP((CI20*1+CN20*0.64+CS20*0.36+CX20*0.14)/Y3*100,0)</f>
        <v>#DIV/0!</v>
      </c>
    </row>
    <row r="21" spans="1:107" ht="14.25" thickBot="1">
      <c r="A21" s="24">
        <v>12</v>
      </c>
      <c r="B21" s="37" t="s">
        <v>118</v>
      </c>
      <c r="C21" s="16"/>
      <c r="D21" s="16"/>
      <c r="E21" s="16"/>
      <c r="F21" s="22"/>
      <c r="G21" s="103" t="e">
        <f t="shared" si="20"/>
        <v>#DIV/0!</v>
      </c>
      <c r="H21" s="17"/>
      <c r="I21" s="18"/>
      <c r="J21" s="18"/>
      <c r="K21" s="20"/>
      <c r="L21" s="86" t="e">
        <f t="shared" si="21"/>
        <v>#DIV/0!</v>
      </c>
      <c r="M21" s="11"/>
      <c r="N21" s="11"/>
      <c r="O21" s="11"/>
      <c r="P21" s="12"/>
      <c r="Q21" s="87" t="e">
        <f t="shared" si="22"/>
        <v>#DIV/0!</v>
      </c>
      <c r="R21" s="11"/>
      <c r="S21" s="11"/>
      <c r="T21" s="11"/>
      <c r="U21" s="12"/>
      <c r="V21" s="87" t="e">
        <f t="shared" si="23"/>
        <v>#DIV/0!</v>
      </c>
      <c r="W21" s="11"/>
      <c r="X21" s="11"/>
      <c r="Y21" s="11"/>
      <c r="Z21" s="12"/>
      <c r="AA21" s="87" t="e">
        <f t="shared" si="24"/>
        <v>#DIV/0!</v>
      </c>
      <c r="AB21" s="17"/>
      <c r="AC21" s="18"/>
      <c r="AD21" s="19"/>
      <c r="AE21" s="20"/>
      <c r="AF21" s="87" t="e">
        <f t="shared" si="25"/>
        <v>#DIV/0!</v>
      </c>
      <c r="AG21" s="17"/>
      <c r="AH21" s="14"/>
      <c r="AI21" s="20"/>
      <c r="AJ21" s="20"/>
      <c r="AK21" s="105" t="e">
        <f t="shared" si="26"/>
        <v>#DIV/0!</v>
      </c>
      <c r="AL21" s="15"/>
      <c r="AM21" s="15"/>
      <c r="AN21" s="16"/>
      <c r="AO21" s="22"/>
      <c r="AP21" s="88" t="e">
        <f t="shared" si="27"/>
        <v>#DIV/0!</v>
      </c>
      <c r="AQ21" s="14"/>
      <c r="AR21" s="22"/>
      <c r="AS21" s="22"/>
      <c r="AT21" s="22"/>
      <c r="AU21" s="88" t="e">
        <f t="shared" si="28"/>
        <v>#DIV/0!</v>
      </c>
      <c r="AV21" s="14"/>
      <c r="AW21" s="22"/>
      <c r="AX21" s="22"/>
      <c r="AY21" s="22"/>
      <c r="AZ21" s="89" t="e">
        <f t="shared" si="29"/>
        <v>#DIV/0!</v>
      </c>
      <c r="BA21" s="14"/>
      <c r="BB21" s="22"/>
      <c r="BC21" s="22"/>
      <c r="BD21" s="22"/>
      <c r="BE21" s="89" t="e">
        <f t="shared" si="30"/>
        <v>#DIV/0!</v>
      </c>
      <c r="BF21" s="15"/>
      <c r="BG21" s="16"/>
      <c r="BH21" s="16"/>
      <c r="BI21" s="22"/>
      <c r="BJ21" s="89" t="e">
        <f t="shared" si="31"/>
        <v>#DIV/0!</v>
      </c>
      <c r="BK21" s="15"/>
      <c r="BL21" s="16"/>
      <c r="BM21" s="14"/>
      <c r="BN21" s="22"/>
      <c r="BO21" s="118" t="e">
        <f t="shared" si="32"/>
        <v>#DIV/0!</v>
      </c>
      <c r="BP21" s="119"/>
      <c r="BQ21" s="119"/>
      <c r="BR21" s="119"/>
      <c r="BS21" s="120"/>
      <c r="BT21" s="88" t="e">
        <f t="shared" si="33"/>
        <v>#DIV/0!</v>
      </c>
      <c r="BU21" s="15"/>
      <c r="BV21" s="16"/>
      <c r="BW21" s="16"/>
      <c r="BX21" s="22"/>
      <c r="BY21" s="88" t="e">
        <f t="shared" si="34"/>
        <v>#DIV/0!</v>
      </c>
      <c r="BZ21" s="15"/>
      <c r="CA21" s="16"/>
      <c r="CB21" s="16"/>
      <c r="CC21" s="22"/>
      <c r="CD21" s="88" t="e">
        <f t="shared" si="35"/>
        <v>#DIV/0!</v>
      </c>
      <c r="CE21" s="83">
        <f t="shared" si="0"/>
        <v>0</v>
      </c>
      <c r="CF21" s="77">
        <f t="shared" si="1"/>
        <v>0</v>
      </c>
      <c r="CG21" s="77">
        <f t="shared" si="2"/>
        <v>0</v>
      </c>
      <c r="CH21" s="77">
        <f t="shared" si="3"/>
        <v>0</v>
      </c>
      <c r="CI21" s="77">
        <f t="shared" si="4"/>
        <v>0</v>
      </c>
      <c r="CJ21" s="77">
        <f t="shared" si="5"/>
        <v>0</v>
      </c>
      <c r="CK21" s="77">
        <f t="shared" si="6"/>
        <v>0</v>
      </c>
      <c r="CL21" s="77">
        <f t="shared" si="7"/>
        <v>0</v>
      </c>
      <c r="CM21" s="77">
        <f t="shared" si="8"/>
        <v>0</v>
      </c>
      <c r="CN21" s="77">
        <f t="shared" si="9"/>
        <v>0</v>
      </c>
      <c r="CO21" s="77">
        <f t="shared" si="10"/>
        <v>0</v>
      </c>
      <c r="CP21" s="77">
        <f t="shared" si="11"/>
        <v>0</v>
      </c>
      <c r="CQ21" s="77">
        <f t="shared" si="12"/>
        <v>0</v>
      </c>
      <c r="CR21" s="77">
        <f t="shared" si="13"/>
        <v>0</v>
      </c>
      <c r="CS21" s="77">
        <f t="shared" si="14"/>
        <v>0</v>
      </c>
      <c r="CT21" s="77">
        <f t="shared" si="15"/>
        <v>0</v>
      </c>
      <c r="CU21" s="77">
        <f t="shared" si="16"/>
        <v>0</v>
      </c>
      <c r="CV21" s="77">
        <f t="shared" si="17"/>
        <v>0</v>
      </c>
      <c r="CW21" s="77">
        <f t="shared" si="18"/>
        <v>0</v>
      </c>
      <c r="CX21" s="77">
        <f t="shared" si="19"/>
        <v>0</v>
      </c>
      <c r="CY21" s="78" t="e">
        <f>ROUNDUP((CE21*1+CJ21*0.64+CO21*0.36+CT21*0.14)/S3*100,0)</f>
        <v>#DIV/0!</v>
      </c>
      <c r="CZ21" s="78" t="e">
        <f>ROUNDUP((CF21*1+CK21*0.64+CP21*0.36+CU21*0.14)/U3*100,0)</f>
        <v>#DIV/0!</v>
      </c>
      <c r="DA21" s="78" t="e">
        <f>ROUNDUP((CG21*1+CL21*0.64+CQ21*0.36+CV21*0.14)/W3*100,0)</f>
        <v>#DIV/0!</v>
      </c>
      <c r="DB21" s="78" t="e">
        <f>ROUNDUP((CH21*1+CM21*0.64+CR21*0.36+CW21*0.14)/Y3*100,0)</f>
        <v>#DIV/0!</v>
      </c>
      <c r="DC21" s="78" t="e">
        <f>ROUNDUP((CI21*1+CN21*0.64+CS21*0.36+CX21*0.14)/Y3*100,0)</f>
        <v>#DIV/0!</v>
      </c>
    </row>
    <row r="22" spans="1:107" ht="14.25" thickBot="1">
      <c r="A22" s="24">
        <v>13</v>
      </c>
      <c r="B22" s="37" t="s">
        <v>119</v>
      </c>
      <c r="C22" s="16"/>
      <c r="D22" s="16"/>
      <c r="E22" s="16"/>
      <c r="F22" s="22"/>
      <c r="G22" s="103" t="e">
        <f t="shared" si="20"/>
        <v>#DIV/0!</v>
      </c>
      <c r="H22" s="17"/>
      <c r="I22" s="18"/>
      <c r="J22" s="18"/>
      <c r="K22" s="20"/>
      <c r="L22" s="86" t="e">
        <f t="shared" si="21"/>
        <v>#DIV/0!</v>
      </c>
      <c r="M22" s="11"/>
      <c r="N22" s="11"/>
      <c r="O22" s="11"/>
      <c r="P22" s="12"/>
      <c r="Q22" s="87" t="e">
        <f t="shared" si="22"/>
        <v>#DIV/0!</v>
      </c>
      <c r="R22" s="11"/>
      <c r="S22" s="11"/>
      <c r="T22" s="11"/>
      <c r="U22" s="12"/>
      <c r="V22" s="87" t="e">
        <f t="shared" si="23"/>
        <v>#DIV/0!</v>
      </c>
      <c r="W22" s="11"/>
      <c r="X22" s="11"/>
      <c r="Y22" s="11"/>
      <c r="Z22" s="12"/>
      <c r="AA22" s="87" t="e">
        <f t="shared" si="24"/>
        <v>#DIV/0!</v>
      </c>
      <c r="AB22" s="17"/>
      <c r="AC22" s="18"/>
      <c r="AD22" s="19"/>
      <c r="AE22" s="20"/>
      <c r="AF22" s="87" t="e">
        <f t="shared" si="25"/>
        <v>#DIV/0!</v>
      </c>
      <c r="AG22" s="17"/>
      <c r="AH22" s="14"/>
      <c r="AI22" s="20"/>
      <c r="AJ22" s="20"/>
      <c r="AK22" s="105" t="e">
        <f t="shared" si="26"/>
        <v>#DIV/0!</v>
      </c>
      <c r="AL22" s="15"/>
      <c r="AM22" s="15"/>
      <c r="AN22" s="16"/>
      <c r="AO22" s="22"/>
      <c r="AP22" s="88" t="e">
        <f t="shared" si="27"/>
        <v>#DIV/0!</v>
      </c>
      <c r="AQ22" s="14"/>
      <c r="AR22" s="22"/>
      <c r="AS22" s="22"/>
      <c r="AT22" s="22"/>
      <c r="AU22" s="88" t="e">
        <f t="shared" si="28"/>
        <v>#DIV/0!</v>
      </c>
      <c r="AV22" s="14"/>
      <c r="AW22" s="22"/>
      <c r="AX22" s="22"/>
      <c r="AY22" s="22"/>
      <c r="AZ22" s="89" t="e">
        <f t="shared" si="29"/>
        <v>#DIV/0!</v>
      </c>
      <c r="BA22" s="14"/>
      <c r="BB22" s="22"/>
      <c r="BC22" s="22"/>
      <c r="BD22" s="22"/>
      <c r="BE22" s="89" t="e">
        <f t="shared" si="30"/>
        <v>#DIV/0!</v>
      </c>
      <c r="BF22" s="15"/>
      <c r="BG22" s="16"/>
      <c r="BH22" s="16"/>
      <c r="BI22" s="22"/>
      <c r="BJ22" s="89" t="e">
        <f t="shared" si="31"/>
        <v>#DIV/0!</v>
      </c>
      <c r="BK22" s="15"/>
      <c r="BL22" s="16"/>
      <c r="BM22" s="16"/>
      <c r="BN22" s="22"/>
      <c r="BO22" s="118" t="e">
        <f t="shared" si="32"/>
        <v>#DIV/0!</v>
      </c>
      <c r="BP22" s="119"/>
      <c r="BQ22" s="119"/>
      <c r="BR22" s="119"/>
      <c r="BS22" s="120"/>
      <c r="BT22" s="88" t="e">
        <f t="shared" si="33"/>
        <v>#DIV/0!</v>
      </c>
      <c r="BU22" s="15"/>
      <c r="BV22" s="16"/>
      <c r="BW22" s="16"/>
      <c r="BX22" s="22"/>
      <c r="BY22" s="88" t="e">
        <f t="shared" si="34"/>
        <v>#DIV/0!</v>
      </c>
      <c r="BZ22" s="15"/>
      <c r="CA22" s="16"/>
      <c r="CB22" s="16"/>
      <c r="CC22" s="14"/>
      <c r="CD22" s="88" t="e">
        <f t="shared" si="35"/>
        <v>#DIV/0!</v>
      </c>
      <c r="CE22" s="83">
        <f t="shared" si="0"/>
        <v>0</v>
      </c>
      <c r="CF22" s="77">
        <f t="shared" si="1"/>
        <v>0</v>
      </c>
      <c r="CG22" s="77">
        <f t="shared" si="2"/>
        <v>0</v>
      </c>
      <c r="CH22" s="77">
        <f t="shared" si="3"/>
        <v>0</v>
      </c>
      <c r="CI22" s="77">
        <f t="shared" si="4"/>
        <v>0</v>
      </c>
      <c r="CJ22" s="77">
        <f t="shared" si="5"/>
        <v>0</v>
      </c>
      <c r="CK22" s="77">
        <f t="shared" si="6"/>
        <v>0</v>
      </c>
      <c r="CL22" s="77">
        <f t="shared" si="7"/>
        <v>0</v>
      </c>
      <c r="CM22" s="77">
        <f t="shared" si="8"/>
        <v>0</v>
      </c>
      <c r="CN22" s="77">
        <f t="shared" si="9"/>
        <v>0</v>
      </c>
      <c r="CO22" s="77">
        <f t="shared" si="10"/>
        <v>0</v>
      </c>
      <c r="CP22" s="77">
        <f t="shared" si="11"/>
        <v>0</v>
      </c>
      <c r="CQ22" s="77">
        <f t="shared" si="12"/>
        <v>0</v>
      </c>
      <c r="CR22" s="77">
        <f t="shared" si="13"/>
        <v>0</v>
      </c>
      <c r="CS22" s="77">
        <f t="shared" si="14"/>
        <v>0</v>
      </c>
      <c r="CT22" s="77">
        <f t="shared" si="15"/>
        <v>0</v>
      </c>
      <c r="CU22" s="77">
        <f t="shared" si="16"/>
        <v>0</v>
      </c>
      <c r="CV22" s="77">
        <f t="shared" si="17"/>
        <v>0</v>
      </c>
      <c r="CW22" s="77">
        <f t="shared" si="18"/>
        <v>0</v>
      </c>
      <c r="CX22" s="77">
        <f t="shared" si="19"/>
        <v>0</v>
      </c>
      <c r="CY22" s="78" t="e">
        <f>ROUNDUP((CE22*1+CJ22*0.64+CO22*0.36+CT22*0.14)/S3*100,0)</f>
        <v>#DIV/0!</v>
      </c>
      <c r="CZ22" s="78" t="e">
        <f>ROUNDUP((CF22*1+CK22*0.64+CP22*0.36+CU22*0.14)/U3*100,0)</f>
        <v>#DIV/0!</v>
      </c>
      <c r="DA22" s="78" t="e">
        <f>ROUNDUP((CG22*1+CL22*0.64+CQ22*0.36+CV22*0.14)/W3*100,0)</f>
        <v>#DIV/0!</v>
      </c>
      <c r="DB22" s="78" t="e">
        <f>ROUNDUP((CH22*1+CM22*0.64+CR22*0.36+CW22*0.14)/Y3*100,0)</f>
        <v>#DIV/0!</v>
      </c>
      <c r="DC22" s="78" t="e">
        <f>ROUNDUP((CI22*1+CN22*0.64+CS22*0.36+CX22*0.14)/Y3*100,0)</f>
        <v>#DIV/0!</v>
      </c>
    </row>
    <row r="23" spans="1:107" ht="14.25" thickBot="1">
      <c r="A23" s="24">
        <v>14</v>
      </c>
      <c r="B23" s="37" t="s">
        <v>120</v>
      </c>
      <c r="C23" s="16"/>
      <c r="D23" s="16"/>
      <c r="E23" s="16"/>
      <c r="F23" s="22"/>
      <c r="G23" s="103" t="e">
        <f t="shared" si="20"/>
        <v>#DIV/0!</v>
      </c>
      <c r="H23" s="17"/>
      <c r="I23" s="18"/>
      <c r="J23" s="18"/>
      <c r="K23" s="20"/>
      <c r="L23" s="86" t="e">
        <f t="shared" si="21"/>
        <v>#DIV/0!</v>
      </c>
      <c r="M23" s="11"/>
      <c r="N23" s="11"/>
      <c r="O23" s="11"/>
      <c r="P23" s="12"/>
      <c r="Q23" s="87" t="e">
        <f t="shared" si="22"/>
        <v>#DIV/0!</v>
      </c>
      <c r="R23" s="11"/>
      <c r="S23" s="11"/>
      <c r="T23" s="11"/>
      <c r="U23" s="12"/>
      <c r="V23" s="87" t="e">
        <f t="shared" si="23"/>
        <v>#DIV/0!</v>
      </c>
      <c r="W23" s="11"/>
      <c r="X23" s="11"/>
      <c r="Y23" s="11"/>
      <c r="Z23" s="12"/>
      <c r="AA23" s="87" t="e">
        <f t="shared" si="24"/>
        <v>#DIV/0!</v>
      </c>
      <c r="AB23" s="17"/>
      <c r="AC23" s="18"/>
      <c r="AD23" s="19"/>
      <c r="AE23" s="20"/>
      <c r="AF23" s="87" t="e">
        <f t="shared" si="25"/>
        <v>#DIV/0!</v>
      </c>
      <c r="AG23" s="17"/>
      <c r="AH23" s="14"/>
      <c r="AI23" s="20"/>
      <c r="AJ23" s="20"/>
      <c r="AK23" s="105" t="e">
        <f t="shared" si="26"/>
        <v>#DIV/0!</v>
      </c>
      <c r="AL23" s="15"/>
      <c r="AM23" s="15"/>
      <c r="AN23" s="16"/>
      <c r="AO23" s="22"/>
      <c r="AP23" s="88" t="e">
        <f t="shared" si="27"/>
        <v>#DIV/0!</v>
      </c>
      <c r="AQ23" s="14"/>
      <c r="AR23" s="22"/>
      <c r="AS23" s="22"/>
      <c r="AT23" s="22"/>
      <c r="AU23" s="88" t="e">
        <f t="shared" si="28"/>
        <v>#DIV/0!</v>
      </c>
      <c r="AV23" s="14"/>
      <c r="AW23" s="22"/>
      <c r="AX23" s="22"/>
      <c r="AY23" s="22"/>
      <c r="AZ23" s="89" t="e">
        <f t="shared" si="29"/>
        <v>#DIV/0!</v>
      </c>
      <c r="BA23" s="14"/>
      <c r="BB23" s="22"/>
      <c r="BC23" s="22"/>
      <c r="BD23" s="22"/>
      <c r="BE23" s="89" t="e">
        <f t="shared" si="30"/>
        <v>#DIV/0!</v>
      </c>
      <c r="BF23" s="15"/>
      <c r="BG23" s="16"/>
      <c r="BH23" s="16"/>
      <c r="BI23" s="22"/>
      <c r="BJ23" s="89" t="e">
        <f t="shared" si="31"/>
        <v>#DIV/0!</v>
      </c>
      <c r="BK23" s="15"/>
      <c r="BL23" s="16"/>
      <c r="BM23" s="16"/>
      <c r="BN23" s="22"/>
      <c r="BO23" s="118" t="e">
        <f t="shared" si="32"/>
        <v>#DIV/0!</v>
      </c>
      <c r="BP23" s="119"/>
      <c r="BQ23" s="119"/>
      <c r="BR23" s="119"/>
      <c r="BS23" s="120"/>
      <c r="BT23" s="88" t="e">
        <f t="shared" si="33"/>
        <v>#DIV/0!</v>
      </c>
      <c r="BU23" s="15"/>
      <c r="BV23" s="16"/>
      <c r="BW23" s="16"/>
      <c r="BX23" s="22"/>
      <c r="BY23" s="88" t="e">
        <f t="shared" si="34"/>
        <v>#DIV/0!</v>
      </c>
      <c r="BZ23" s="15"/>
      <c r="CA23" s="16"/>
      <c r="CB23" s="16"/>
      <c r="CC23" s="14"/>
      <c r="CD23" s="88" t="e">
        <f t="shared" si="35"/>
        <v>#DIV/0!</v>
      </c>
      <c r="CE23" s="83">
        <f t="shared" si="0"/>
        <v>0</v>
      </c>
      <c r="CF23" s="77">
        <f t="shared" si="1"/>
        <v>0</v>
      </c>
      <c r="CG23" s="77">
        <f t="shared" si="2"/>
        <v>0</v>
      </c>
      <c r="CH23" s="77">
        <f t="shared" si="3"/>
        <v>0</v>
      </c>
      <c r="CI23" s="77">
        <f t="shared" si="4"/>
        <v>0</v>
      </c>
      <c r="CJ23" s="77">
        <f t="shared" si="5"/>
        <v>0</v>
      </c>
      <c r="CK23" s="77">
        <f t="shared" si="6"/>
        <v>0</v>
      </c>
      <c r="CL23" s="77">
        <f t="shared" si="7"/>
        <v>0</v>
      </c>
      <c r="CM23" s="77">
        <f t="shared" si="8"/>
        <v>0</v>
      </c>
      <c r="CN23" s="77">
        <f t="shared" si="9"/>
        <v>0</v>
      </c>
      <c r="CO23" s="77">
        <f t="shared" si="10"/>
        <v>0</v>
      </c>
      <c r="CP23" s="77">
        <f t="shared" si="11"/>
        <v>0</v>
      </c>
      <c r="CQ23" s="77">
        <f t="shared" si="12"/>
        <v>0</v>
      </c>
      <c r="CR23" s="77">
        <f t="shared" si="13"/>
        <v>0</v>
      </c>
      <c r="CS23" s="77">
        <f t="shared" si="14"/>
        <v>0</v>
      </c>
      <c r="CT23" s="77">
        <f t="shared" si="15"/>
        <v>0</v>
      </c>
      <c r="CU23" s="77">
        <f t="shared" si="16"/>
        <v>0</v>
      </c>
      <c r="CV23" s="77">
        <f t="shared" si="17"/>
        <v>0</v>
      </c>
      <c r="CW23" s="77">
        <f t="shared" si="18"/>
        <v>0</v>
      </c>
      <c r="CX23" s="77">
        <f t="shared" si="19"/>
        <v>0</v>
      </c>
      <c r="CY23" s="78" t="e">
        <f>ROUNDUP((CE23*1+CJ23*0.64+CO23*0.36+CT23*0.14)/S3*100,0)</f>
        <v>#DIV/0!</v>
      </c>
      <c r="CZ23" s="78" t="e">
        <f>ROUNDUP((CF23*1+CK23*0.64+CP23*0.36+CU23*0.14)/U3*100,0)</f>
        <v>#DIV/0!</v>
      </c>
      <c r="DA23" s="78" t="e">
        <f>ROUNDUP((CG23*1+CL23*0.64+CQ23*0.36+CV23*0.14)/W3*100,0)</f>
        <v>#DIV/0!</v>
      </c>
      <c r="DB23" s="78" t="e">
        <f>ROUNDUP((CH23*1+CM23*0.64+CR23*0.36+CW23*0.14)/Y3*100,0)</f>
        <v>#DIV/0!</v>
      </c>
      <c r="DC23" s="78" t="e">
        <f>ROUNDUP((CI23*1+CN23*0.64+CS23*0.36+CX23*0.14)/Y3*100,0)</f>
        <v>#DIV/0!</v>
      </c>
    </row>
    <row r="24" spans="1:107" ht="14.25" thickBot="1">
      <c r="A24" s="24">
        <v>15</v>
      </c>
      <c r="B24" s="37" t="s">
        <v>121</v>
      </c>
      <c r="C24" s="16"/>
      <c r="D24" s="16"/>
      <c r="E24" s="16"/>
      <c r="F24" s="22"/>
      <c r="G24" s="103" t="e">
        <f t="shared" si="20"/>
        <v>#DIV/0!</v>
      </c>
      <c r="H24" s="17"/>
      <c r="I24" s="18"/>
      <c r="J24" s="18"/>
      <c r="K24" s="20"/>
      <c r="L24" s="86" t="e">
        <f t="shared" si="21"/>
        <v>#DIV/0!</v>
      </c>
      <c r="M24" s="11"/>
      <c r="N24" s="11"/>
      <c r="O24" s="11"/>
      <c r="P24" s="12"/>
      <c r="Q24" s="87" t="e">
        <f t="shared" si="22"/>
        <v>#DIV/0!</v>
      </c>
      <c r="R24" s="11"/>
      <c r="S24" s="11"/>
      <c r="T24" s="11"/>
      <c r="U24" s="12"/>
      <c r="V24" s="87" t="e">
        <f t="shared" si="23"/>
        <v>#DIV/0!</v>
      </c>
      <c r="W24" s="11"/>
      <c r="X24" s="11"/>
      <c r="Y24" s="11"/>
      <c r="Z24" s="12"/>
      <c r="AA24" s="87" t="e">
        <f t="shared" si="24"/>
        <v>#DIV/0!</v>
      </c>
      <c r="AB24" s="17"/>
      <c r="AC24" s="18"/>
      <c r="AD24" s="19"/>
      <c r="AE24" s="20"/>
      <c r="AF24" s="87" t="e">
        <f t="shared" si="25"/>
        <v>#DIV/0!</v>
      </c>
      <c r="AG24" s="17"/>
      <c r="AH24" s="14"/>
      <c r="AI24" s="20"/>
      <c r="AJ24" s="20"/>
      <c r="AK24" s="105" t="e">
        <f t="shared" si="26"/>
        <v>#DIV/0!</v>
      </c>
      <c r="AL24" s="15"/>
      <c r="AM24" s="15"/>
      <c r="AN24" s="16"/>
      <c r="AO24" s="22"/>
      <c r="AP24" s="88" t="e">
        <f t="shared" si="27"/>
        <v>#DIV/0!</v>
      </c>
      <c r="AQ24" s="14"/>
      <c r="AR24" s="22"/>
      <c r="AS24" s="22"/>
      <c r="AT24" s="22"/>
      <c r="AU24" s="88" t="e">
        <f t="shared" si="28"/>
        <v>#DIV/0!</v>
      </c>
      <c r="AV24" s="14"/>
      <c r="AW24" s="22"/>
      <c r="AX24" s="22"/>
      <c r="AY24" s="22"/>
      <c r="AZ24" s="89" t="e">
        <f t="shared" si="29"/>
        <v>#DIV/0!</v>
      </c>
      <c r="BA24" s="14"/>
      <c r="BB24" s="22"/>
      <c r="BC24" s="22"/>
      <c r="BD24" s="22"/>
      <c r="BE24" s="89" t="e">
        <f t="shared" si="30"/>
        <v>#DIV/0!</v>
      </c>
      <c r="BF24" s="15"/>
      <c r="BG24" s="16"/>
      <c r="BH24" s="16"/>
      <c r="BI24" s="22"/>
      <c r="BJ24" s="89" t="e">
        <f t="shared" si="31"/>
        <v>#DIV/0!</v>
      </c>
      <c r="BK24" s="15"/>
      <c r="BL24" s="16"/>
      <c r="BM24" s="16"/>
      <c r="BN24" s="22"/>
      <c r="BO24" s="118" t="e">
        <f t="shared" si="32"/>
        <v>#DIV/0!</v>
      </c>
      <c r="BP24" s="119"/>
      <c r="BQ24" s="119"/>
      <c r="BR24" s="119"/>
      <c r="BS24" s="120"/>
      <c r="BT24" s="88" t="e">
        <f t="shared" si="33"/>
        <v>#DIV/0!</v>
      </c>
      <c r="BU24" s="15"/>
      <c r="BV24" s="16"/>
      <c r="BW24" s="16"/>
      <c r="BX24" s="22"/>
      <c r="BY24" s="88" t="e">
        <f t="shared" si="34"/>
        <v>#DIV/0!</v>
      </c>
      <c r="BZ24" s="15"/>
      <c r="CA24" s="16"/>
      <c r="CB24" s="16"/>
      <c r="CC24" s="14"/>
      <c r="CD24" s="88" t="e">
        <f t="shared" si="35"/>
        <v>#DIV/0!</v>
      </c>
      <c r="CE24" s="83">
        <f t="shared" si="0"/>
        <v>0</v>
      </c>
      <c r="CF24" s="77">
        <f t="shared" si="1"/>
        <v>0</v>
      </c>
      <c r="CG24" s="77">
        <f t="shared" si="2"/>
        <v>0</v>
      </c>
      <c r="CH24" s="77">
        <f t="shared" si="3"/>
        <v>0</v>
      </c>
      <c r="CI24" s="77">
        <f t="shared" si="4"/>
        <v>0</v>
      </c>
      <c r="CJ24" s="77">
        <f t="shared" si="5"/>
        <v>0</v>
      </c>
      <c r="CK24" s="77">
        <f t="shared" si="6"/>
        <v>0</v>
      </c>
      <c r="CL24" s="77">
        <f t="shared" si="7"/>
        <v>0</v>
      </c>
      <c r="CM24" s="77">
        <f t="shared" si="8"/>
        <v>0</v>
      </c>
      <c r="CN24" s="77">
        <f t="shared" si="9"/>
        <v>0</v>
      </c>
      <c r="CO24" s="77">
        <f t="shared" si="10"/>
        <v>0</v>
      </c>
      <c r="CP24" s="77">
        <f t="shared" si="11"/>
        <v>0</v>
      </c>
      <c r="CQ24" s="77">
        <f t="shared" si="12"/>
        <v>0</v>
      </c>
      <c r="CR24" s="77">
        <f t="shared" si="13"/>
        <v>0</v>
      </c>
      <c r="CS24" s="77">
        <f t="shared" si="14"/>
        <v>0</v>
      </c>
      <c r="CT24" s="77">
        <f t="shared" si="15"/>
        <v>0</v>
      </c>
      <c r="CU24" s="77">
        <f t="shared" si="16"/>
        <v>0</v>
      </c>
      <c r="CV24" s="77">
        <f t="shared" si="17"/>
        <v>0</v>
      </c>
      <c r="CW24" s="77">
        <f t="shared" si="18"/>
        <v>0</v>
      </c>
      <c r="CX24" s="77">
        <f t="shared" si="19"/>
        <v>0</v>
      </c>
      <c r="CY24" s="78" t="e">
        <f>ROUNDUP((CE24*1+CJ24*0.64+CO24*0.36+CT24*0.14)/S3*100,0)</f>
        <v>#DIV/0!</v>
      </c>
      <c r="CZ24" s="78" t="e">
        <f>ROUNDUP((CF24*1+CK24*0.64+CP24*0.36+CU24*0.14)/U3*100,0)</f>
        <v>#DIV/0!</v>
      </c>
      <c r="DA24" s="78" t="e">
        <f>ROUNDUP((CG24*1+CL24*0.64+CQ24*0.36+CV24*0.14)/W3*100,0)</f>
        <v>#DIV/0!</v>
      </c>
      <c r="DB24" s="78" t="e">
        <f>ROUNDUP((CH24*1+CM24*0.64+CR24*0.36+CW24*0.14)/Y3*100,0)</f>
        <v>#DIV/0!</v>
      </c>
      <c r="DC24" s="78" t="e">
        <f>ROUNDUP((CI24*1+CN24*0.64+CS24*0.36+CX24*0.14)/Y3*100,0)</f>
        <v>#DIV/0!</v>
      </c>
    </row>
    <row r="25" spans="1:107" ht="14.25" thickBot="1">
      <c r="A25" s="24">
        <v>16</v>
      </c>
      <c r="B25" s="37" t="s">
        <v>122</v>
      </c>
      <c r="C25" s="16"/>
      <c r="D25" s="16"/>
      <c r="E25" s="16"/>
      <c r="F25" s="22"/>
      <c r="G25" s="103" t="e">
        <f t="shared" si="20"/>
        <v>#DIV/0!</v>
      </c>
      <c r="H25" s="17"/>
      <c r="I25" s="18"/>
      <c r="J25" s="18"/>
      <c r="K25" s="20"/>
      <c r="L25" s="86" t="e">
        <f t="shared" si="21"/>
        <v>#DIV/0!</v>
      </c>
      <c r="M25" s="11"/>
      <c r="N25" s="11"/>
      <c r="O25" s="11"/>
      <c r="P25" s="12"/>
      <c r="Q25" s="87" t="e">
        <f t="shared" si="22"/>
        <v>#DIV/0!</v>
      </c>
      <c r="R25" s="11"/>
      <c r="S25" s="11"/>
      <c r="T25" s="11"/>
      <c r="U25" s="12"/>
      <c r="V25" s="87" t="e">
        <f t="shared" si="23"/>
        <v>#DIV/0!</v>
      </c>
      <c r="W25" s="11"/>
      <c r="X25" s="11"/>
      <c r="Y25" s="11"/>
      <c r="Z25" s="12"/>
      <c r="AA25" s="87" t="e">
        <f t="shared" si="24"/>
        <v>#DIV/0!</v>
      </c>
      <c r="AB25" s="17"/>
      <c r="AC25" s="18"/>
      <c r="AD25" s="19"/>
      <c r="AE25" s="20"/>
      <c r="AF25" s="87" t="e">
        <f t="shared" si="25"/>
        <v>#DIV/0!</v>
      </c>
      <c r="AG25" s="17"/>
      <c r="AH25" s="14"/>
      <c r="AI25" s="20"/>
      <c r="AJ25" s="20"/>
      <c r="AK25" s="105" t="e">
        <f t="shared" si="26"/>
        <v>#DIV/0!</v>
      </c>
      <c r="AL25" s="15"/>
      <c r="AM25" s="15"/>
      <c r="AN25" s="16"/>
      <c r="AO25" s="22"/>
      <c r="AP25" s="88" t="e">
        <f t="shared" si="27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29"/>
        <v>#DIV/0!</v>
      </c>
      <c r="BA25" s="14"/>
      <c r="BB25" s="22"/>
      <c r="BC25" s="22"/>
      <c r="BD25" s="22"/>
      <c r="BE25" s="89" t="e">
        <f t="shared" si="30"/>
        <v>#DIV/0!</v>
      </c>
      <c r="BF25" s="15"/>
      <c r="BG25" s="16"/>
      <c r="BH25" s="16"/>
      <c r="BI25" s="22"/>
      <c r="BJ25" s="89" t="e">
        <f t="shared" si="31"/>
        <v>#DIV/0!</v>
      </c>
      <c r="BK25" s="15"/>
      <c r="BL25" s="16"/>
      <c r="BM25" s="16"/>
      <c r="BN25" s="22"/>
      <c r="BO25" s="118" t="e">
        <f t="shared" si="32"/>
        <v>#DIV/0!</v>
      </c>
      <c r="BP25" s="119"/>
      <c r="BQ25" s="119"/>
      <c r="BR25" s="119"/>
      <c r="BS25" s="120"/>
      <c r="BT25" s="88" t="e">
        <f t="shared" si="33"/>
        <v>#DIV/0!</v>
      </c>
      <c r="BU25" s="15"/>
      <c r="BV25" s="16"/>
      <c r="BW25" s="16"/>
      <c r="BX25" s="22"/>
      <c r="BY25" s="88" t="e">
        <f t="shared" si="34"/>
        <v>#DIV/0!</v>
      </c>
      <c r="BZ25" s="15"/>
      <c r="CA25" s="16"/>
      <c r="CB25" s="16"/>
      <c r="CC25" s="14"/>
      <c r="CD25" s="88" t="e">
        <f t="shared" si="35"/>
        <v>#DIV/0!</v>
      </c>
      <c r="CE25" s="83">
        <f t="shared" si="0"/>
        <v>0</v>
      </c>
      <c r="CF25" s="77">
        <f t="shared" si="1"/>
        <v>0</v>
      </c>
      <c r="CG25" s="77">
        <f t="shared" si="2"/>
        <v>0</v>
      </c>
      <c r="CH25" s="77">
        <f t="shared" si="3"/>
        <v>0</v>
      </c>
      <c r="CI25" s="77">
        <f t="shared" si="4"/>
        <v>0</v>
      </c>
      <c r="CJ25" s="77">
        <f t="shared" si="5"/>
        <v>0</v>
      </c>
      <c r="CK25" s="77">
        <f t="shared" si="6"/>
        <v>0</v>
      </c>
      <c r="CL25" s="77">
        <f t="shared" si="7"/>
        <v>0</v>
      </c>
      <c r="CM25" s="77">
        <f t="shared" si="8"/>
        <v>0</v>
      </c>
      <c r="CN25" s="77">
        <f t="shared" si="9"/>
        <v>0</v>
      </c>
      <c r="CO25" s="77">
        <f t="shared" si="10"/>
        <v>0</v>
      </c>
      <c r="CP25" s="77">
        <f t="shared" si="11"/>
        <v>0</v>
      </c>
      <c r="CQ25" s="77">
        <f t="shared" si="12"/>
        <v>0</v>
      </c>
      <c r="CR25" s="77">
        <f t="shared" si="13"/>
        <v>0</v>
      </c>
      <c r="CS25" s="77">
        <f t="shared" si="14"/>
        <v>0</v>
      </c>
      <c r="CT25" s="77">
        <f>COUNTIFS(C25:CD25,"н/а",$C$9:$CD$9,"I четверть")</f>
        <v>0</v>
      </c>
      <c r="CU25" s="77">
        <f t="shared" si="16"/>
        <v>0</v>
      </c>
      <c r="CV25" s="77">
        <f t="shared" si="17"/>
        <v>0</v>
      </c>
      <c r="CW25" s="77">
        <f t="shared" si="18"/>
        <v>0</v>
      </c>
      <c r="CX25" s="77">
        <f t="shared" si="19"/>
        <v>0</v>
      </c>
      <c r="CY25" s="78" t="e">
        <f>ROUNDUP((CE25*1+CJ25*0.64+CO25*0.36+CT25*0.14)/S3*100,0)</f>
        <v>#DIV/0!</v>
      </c>
      <c r="CZ25" s="78" t="e">
        <f>ROUNDUP((CF25*1+CK25*0.64+CP25*0.36+CU25*0.14)/U3*100,0)</f>
        <v>#DIV/0!</v>
      </c>
      <c r="DA25" s="78" t="e">
        <f>ROUNDUP((CG25*1+CL25*0.64+CQ25*0.36+CV25*0.14)/W3*100,0)</f>
        <v>#DIV/0!</v>
      </c>
      <c r="DB25" s="78" t="e">
        <f>ROUNDUP((CH25*1+CM25*0.64+CR25*0.36+CW25*0.14)/Y3*100,0)</f>
        <v>#DIV/0!</v>
      </c>
      <c r="DC25" s="78" t="e">
        <f>ROUNDUP((CI25*1+CN25*0.64+CS25*0.36+CX25*0.14)/Y3*100,0)</f>
        <v>#DIV/0!</v>
      </c>
    </row>
    <row r="26" spans="1:107" ht="14.25" thickBot="1">
      <c r="A26" s="4">
        <v>17</v>
      </c>
      <c r="B26" s="109" t="s">
        <v>123</v>
      </c>
      <c r="C26" s="21"/>
      <c r="D26" s="21"/>
      <c r="E26" s="21"/>
      <c r="F26" s="21"/>
      <c r="G26" s="103" t="e">
        <f t="shared" si="20"/>
        <v>#DIV/0!</v>
      </c>
      <c r="H26" s="18"/>
      <c r="I26" s="18"/>
      <c r="J26" s="18"/>
      <c r="K26" s="18"/>
      <c r="L26" s="86" t="e">
        <f t="shared" si="21"/>
        <v>#DIV/0!</v>
      </c>
      <c r="M26" s="11"/>
      <c r="N26" s="11"/>
      <c r="O26" s="11"/>
      <c r="P26" s="11"/>
      <c r="Q26" s="87" t="e">
        <f t="shared" si="22"/>
        <v>#DIV/0!</v>
      </c>
      <c r="R26" s="11"/>
      <c r="S26" s="11"/>
      <c r="T26" s="11"/>
      <c r="U26" s="11"/>
      <c r="V26" s="87" t="e">
        <f t="shared" si="23"/>
        <v>#DIV/0!</v>
      </c>
      <c r="W26" s="11"/>
      <c r="X26" s="11"/>
      <c r="Y26" s="11"/>
      <c r="Z26" s="11"/>
      <c r="AA26" s="87" t="e">
        <f t="shared" si="24"/>
        <v>#DIV/0!</v>
      </c>
      <c r="AB26" s="17"/>
      <c r="AC26" s="18"/>
      <c r="AD26" s="19"/>
      <c r="AE26" s="20"/>
      <c r="AF26" s="87" t="e">
        <f t="shared" si="25"/>
        <v>#DIV/0!</v>
      </c>
      <c r="AG26" s="18"/>
      <c r="AH26" s="14"/>
      <c r="AI26" s="20"/>
      <c r="AJ26" s="18"/>
      <c r="AK26" s="105" t="e">
        <f t="shared" si="26"/>
        <v>#DIV/0!</v>
      </c>
      <c r="AL26" s="15"/>
      <c r="AM26" s="15"/>
      <c r="AN26" s="16"/>
      <c r="AO26" s="16"/>
      <c r="AP26" s="88" t="e">
        <f t="shared" si="27"/>
        <v>#DIV/0!</v>
      </c>
      <c r="AQ26" s="22"/>
      <c r="AR26" s="22"/>
      <c r="AS26" s="22"/>
      <c r="AT26" s="22"/>
      <c r="AU26" s="88" t="e">
        <f>AVERAGE(AQ26:AT26)</f>
        <v>#DIV/0!</v>
      </c>
      <c r="AV26" s="22"/>
      <c r="AW26" s="22"/>
      <c r="AX26" s="22"/>
      <c r="AY26" s="22"/>
      <c r="AZ26" s="89" t="e">
        <f t="shared" si="29"/>
        <v>#DIV/0!</v>
      </c>
      <c r="BA26" s="22"/>
      <c r="BB26" s="22"/>
      <c r="BC26" s="22"/>
      <c r="BD26" s="22"/>
      <c r="BE26" s="89" t="e">
        <f t="shared" si="30"/>
        <v>#DIV/0!</v>
      </c>
      <c r="BF26" s="16"/>
      <c r="BG26" s="16"/>
      <c r="BH26" s="16"/>
      <c r="BI26" s="16"/>
      <c r="BJ26" s="89" t="e">
        <f t="shared" si="31"/>
        <v>#DIV/0!</v>
      </c>
      <c r="BK26" s="16"/>
      <c r="BL26" s="16"/>
      <c r="BM26" s="16"/>
      <c r="BN26" s="16"/>
      <c r="BO26" s="118" t="e">
        <f t="shared" si="32"/>
        <v>#DIV/0!</v>
      </c>
      <c r="BP26" s="119"/>
      <c r="BQ26" s="119"/>
      <c r="BR26" s="119"/>
      <c r="BS26" s="120"/>
      <c r="BT26" s="88" t="e">
        <f t="shared" si="33"/>
        <v>#DIV/0!</v>
      </c>
      <c r="BU26" s="15"/>
      <c r="BV26" s="16"/>
      <c r="BW26" s="16"/>
      <c r="BX26" s="16"/>
      <c r="BY26" s="88" t="e">
        <f t="shared" si="34"/>
        <v>#DIV/0!</v>
      </c>
      <c r="BZ26" s="16"/>
      <c r="CA26" s="16"/>
      <c r="CB26" s="16"/>
      <c r="CC26" s="14"/>
      <c r="CD26" s="88" t="e">
        <f t="shared" si="35"/>
        <v>#DIV/0!</v>
      </c>
      <c r="CE26" s="83">
        <f t="shared" si="0"/>
        <v>0</v>
      </c>
      <c r="CF26" s="77">
        <f t="shared" si="1"/>
        <v>0</v>
      </c>
      <c r="CG26" s="77">
        <f t="shared" si="2"/>
        <v>0</v>
      </c>
      <c r="CH26" s="77">
        <f t="shared" si="3"/>
        <v>0</v>
      </c>
      <c r="CI26" s="77">
        <f t="shared" si="4"/>
        <v>0</v>
      </c>
      <c r="CJ26" s="77">
        <f t="shared" si="5"/>
        <v>0</v>
      </c>
      <c r="CK26" s="77">
        <f t="shared" si="6"/>
        <v>0</v>
      </c>
      <c r="CL26" s="77">
        <f t="shared" si="7"/>
        <v>0</v>
      </c>
      <c r="CM26" s="77">
        <f t="shared" si="8"/>
        <v>0</v>
      </c>
      <c r="CN26" s="77">
        <f t="shared" si="9"/>
        <v>0</v>
      </c>
      <c r="CO26" s="77">
        <f t="shared" si="10"/>
        <v>0</v>
      </c>
      <c r="CP26" s="77">
        <f t="shared" si="11"/>
        <v>0</v>
      </c>
      <c r="CQ26" s="77">
        <f t="shared" si="12"/>
        <v>0</v>
      </c>
      <c r="CR26" s="77">
        <f t="shared" si="13"/>
        <v>0</v>
      </c>
      <c r="CS26" s="77">
        <f t="shared" si="14"/>
        <v>0</v>
      </c>
      <c r="CT26" s="77">
        <f>COUNTIFS(C26:CD26,2,$C$9:$CD$9,"I четверть")</f>
        <v>0</v>
      </c>
      <c r="CU26" s="77">
        <f t="shared" si="16"/>
        <v>0</v>
      </c>
      <c r="CV26" s="77">
        <f t="shared" si="17"/>
        <v>0</v>
      </c>
      <c r="CW26" s="77">
        <f t="shared" si="18"/>
        <v>0</v>
      </c>
      <c r="CX26" s="77">
        <f t="shared" si="19"/>
        <v>0</v>
      </c>
      <c r="CY26" s="78" t="e">
        <f>ROUNDUP((CE26*1+CJ26*0.64+CO26*0.36+CT26*0.14)/S3*100,0)</f>
        <v>#DIV/0!</v>
      </c>
      <c r="CZ26" s="78" t="e">
        <f>ROUNDUP((CF26*1+CK26*0.64+CP26*0.36+CU26*0.14)/U3*100,0)</f>
        <v>#DIV/0!</v>
      </c>
      <c r="DA26" s="78" t="e">
        <f>ROUNDUP((CG26*1+CL26*0.64+CQ26*0.36+CV26*0.14)/W3*100,0)</f>
        <v>#DIV/0!</v>
      </c>
      <c r="DB26" s="78" t="e">
        <f>ROUNDUP((CH26*1+CM26*0.64+CR26*0.36+CW26*0.14)/Y3*100,0)</f>
        <v>#DIV/0!</v>
      </c>
      <c r="DC26" s="78" t="e">
        <f>ROUNDUP((CI26*1+CN26*0.64+CS26*0.36+CX26*0.14)/Y3*100,0)</f>
        <v>#DIV/0!</v>
      </c>
    </row>
    <row r="27" spans="1:107" ht="14.25" thickBot="1">
      <c r="A27" s="5">
        <v>18</v>
      </c>
      <c r="B27" s="37"/>
      <c r="C27" s="21"/>
      <c r="D27" s="21"/>
      <c r="E27" s="21"/>
      <c r="F27" s="21"/>
      <c r="G27" s="18"/>
      <c r="H27" s="18"/>
      <c r="I27" s="18"/>
      <c r="J27" s="18"/>
      <c r="K27" s="18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7"/>
      <c r="AB27" s="17"/>
      <c r="AC27" s="18"/>
      <c r="AD27" s="19"/>
      <c r="AE27" s="20"/>
      <c r="AF27" s="20"/>
      <c r="AG27" s="18"/>
      <c r="AH27" s="14"/>
      <c r="AI27" s="20"/>
      <c r="AJ27" s="18"/>
      <c r="AK27" s="15"/>
      <c r="AL27" s="15"/>
      <c r="AM27" s="15"/>
      <c r="AN27" s="16"/>
      <c r="AO27" s="16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65"/>
      <c r="BU27" s="16"/>
      <c r="BV27" s="16"/>
      <c r="BW27" s="16"/>
      <c r="BX27" s="16"/>
      <c r="BY27" s="16"/>
      <c r="BZ27" s="16"/>
      <c r="CA27" s="16"/>
      <c r="CB27" s="16"/>
      <c r="CC27" s="14"/>
      <c r="CD27" s="22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107"/>
    </row>
    <row r="28" spans="1:107" ht="14.25" thickBot="1">
      <c r="A28" s="4">
        <v>19</v>
      </c>
      <c r="B28" s="37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20"/>
      <c r="AF28" s="20"/>
      <c r="AG28" s="18"/>
      <c r="AH28" s="14"/>
      <c r="AI28" s="20"/>
      <c r="AJ28" s="18"/>
      <c r="AK28" s="15"/>
      <c r="AL28" s="15"/>
      <c r="AM28" s="15"/>
      <c r="AN28" s="16"/>
      <c r="AO28" s="1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4"/>
      <c r="CD28" s="22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107"/>
    </row>
    <row r="29" spans="1:107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69"/>
      <c r="CD29" s="71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98"/>
      <c r="CZ29" s="98"/>
      <c r="DA29" s="98"/>
      <c r="DB29" s="98"/>
      <c r="DC29" s="99"/>
    </row>
    <row r="30" spans="1:107" ht="13.5" customHeight="1" thickBot="1">
      <c r="A30" s="184" t="s">
        <v>61</v>
      </c>
      <c r="B30" s="185"/>
      <c r="C30" s="74">
        <f>COUNTIF(C10:C26,5)</f>
        <v>0</v>
      </c>
      <c r="D30" s="74">
        <f t="shared" ref="D30:BO30" si="36">COUNTIF(D10:D26,5)</f>
        <v>0</v>
      </c>
      <c r="E30" s="74">
        <f t="shared" si="36"/>
        <v>0</v>
      </c>
      <c r="F30" s="74">
        <f t="shared" si="36"/>
        <v>0</v>
      </c>
      <c r="G30" s="74">
        <f t="shared" si="36"/>
        <v>0</v>
      </c>
      <c r="H30" s="74">
        <f t="shared" si="36"/>
        <v>0</v>
      </c>
      <c r="I30" s="74">
        <f t="shared" si="36"/>
        <v>0</v>
      </c>
      <c r="J30" s="74">
        <f t="shared" si="36"/>
        <v>0</v>
      </c>
      <c r="K30" s="74">
        <f t="shared" si="36"/>
        <v>0</v>
      </c>
      <c r="L30" s="74">
        <f t="shared" si="36"/>
        <v>0</v>
      </c>
      <c r="M30" s="74">
        <f t="shared" si="36"/>
        <v>0</v>
      </c>
      <c r="N30" s="74">
        <f t="shared" si="36"/>
        <v>0</v>
      </c>
      <c r="O30" s="74">
        <f t="shared" si="36"/>
        <v>0</v>
      </c>
      <c r="P30" s="74">
        <f t="shared" si="36"/>
        <v>0</v>
      </c>
      <c r="Q30" s="74">
        <f t="shared" si="36"/>
        <v>0</v>
      </c>
      <c r="R30" s="74">
        <f t="shared" si="36"/>
        <v>0</v>
      </c>
      <c r="S30" s="74">
        <f t="shared" si="36"/>
        <v>0</v>
      </c>
      <c r="T30" s="74">
        <f t="shared" si="36"/>
        <v>0</v>
      </c>
      <c r="U30" s="74">
        <f t="shared" si="36"/>
        <v>0</v>
      </c>
      <c r="V30" s="74">
        <f t="shared" si="36"/>
        <v>0</v>
      </c>
      <c r="W30" s="74">
        <f t="shared" si="36"/>
        <v>0</v>
      </c>
      <c r="X30" s="74">
        <f t="shared" si="36"/>
        <v>0</v>
      </c>
      <c r="Y30" s="74">
        <f t="shared" si="36"/>
        <v>0</v>
      </c>
      <c r="Z30" s="74">
        <f t="shared" si="36"/>
        <v>0</v>
      </c>
      <c r="AA30" s="74">
        <f t="shared" si="36"/>
        <v>0</v>
      </c>
      <c r="AB30" s="74">
        <f t="shared" si="36"/>
        <v>0</v>
      </c>
      <c r="AC30" s="74">
        <f t="shared" si="36"/>
        <v>0</v>
      </c>
      <c r="AD30" s="74">
        <f t="shared" si="36"/>
        <v>0</v>
      </c>
      <c r="AE30" s="74">
        <f t="shared" si="36"/>
        <v>0</v>
      </c>
      <c r="AF30" s="74">
        <f t="shared" si="36"/>
        <v>0</v>
      </c>
      <c r="AG30" s="74">
        <f t="shared" si="36"/>
        <v>0</v>
      </c>
      <c r="AH30" s="74">
        <f t="shared" si="36"/>
        <v>0</v>
      </c>
      <c r="AI30" s="74">
        <f t="shared" si="36"/>
        <v>0</v>
      </c>
      <c r="AJ30" s="74">
        <f t="shared" si="36"/>
        <v>0</v>
      </c>
      <c r="AK30" s="74">
        <f t="shared" si="36"/>
        <v>0</v>
      </c>
      <c r="AL30" s="74">
        <f t="shared" si="36"/>
        <v>0</v>
      </c>
      <c r="AM30" s="74">
        <f t="shared" si="36"/>
        <v>0</v>
      </c>
      <c r="AN30" s="74">
        <f t="shared" si="36"/>
        <v>0</v>
      </c>
      <c r="AO30" s="74">
        <f t="shared" si="36"/>
        <v>0</v>
      </c>
      <c r="AP30" s="74">
        <f t="shared" si="36"/>
        <v>0</v>
      </c>
      <c r="AQ30" s="74">
        <f t="shared" si="36"/>
        <v>0</v>
      </c>
      <c r="AR30" s="74">
        <f t="shared" si="36"/>
        <v>0</v>
      </c>
      <c r="AS30" s="74">
        <f t="shared" si="36"/>
        <v>0</v>
      </c>
      <c r="AT30" s="74">
        <f t="shared" si="36"/>
        <v>0</v>
      </c>
      <c r="AU30" s="74">
        <f t="shared" si="36"/>
        <v>0</v>
      </c>
      <c r="AV30" s="74">
        <f t="shared" si="36"/>
        <v>0</v>
      </c>
      <c r="AW30" s="74">
        <f t="shared" si="36"/>
        <v>0</v>
      </c>
      <c r="AX30" s="74">
        <f t="shared" si="36"/>
        <v>0</v>
      </c>
      <c r="AY30" s="74">
        <f t="shared" si="36"/>
        <v>0</v>
      </c>
      <c r="AZ30" s="74">
        <f t="shared" si="36"/>
        <v>0</v>
      </c>
      <c r="BA30" s="74">
        <f t="shared" si="36"/>
        <v>0</v>
      </c>
      <c r="BB30" s="74">
        <f t="shared" si="36"/>
        <v>0</v>
      </c>
      <c r="BC30" s="74">
        <f t="shared" si="36"/>
        <v>0</v>
      </c>
      <c r="BD30" s="74">
        <f t="shared" si="36"/>
        <v>0</v>
      </c>
      <c r="BE30" s="74">
        <f t="shared" si="36"/>
        <v>0</v>
      </c>
      <c r="BF30" s="74">
        <f t="shared" si="36"/>
        <v>0</v>
      </c>
      <c r="BG30" s="74">
        <f t="shared" si="36"/>
        <v>0</v>
      </c>
      <c r="BH30" s="74">
        <f t="shared" si="36"/>
        <v>0</v>
      </c>
      <c r="BI30" s="74">
        <f t="shared" si="36"/>
        <v>0</v>
      </c>
      <c r="BJ30" s="74">
        <f t="shared" si="36"/>
        <v>0</v>
      </c>
      <c r="BK30" s="74">
        <f t="shared" si="36"/>
        <v>0</v>
      </c>
      <c r="BL30" s="74">
        <f t="shared" si="36"/>
        <v>0</v>
      </c>
      <c r="BM30" s="74">
        <f t="shared" si="36"/>
        <v>0</v>
      </c>
      <c r="BN30" s="74">
        <f t="shared" si="36"/>
        <v>0</v>
      </c>
      <c r="BO30" s="74">
        <f t="shared" si="36"/>
        <v>0</v>
      </c>
      <c r="BP30" s="74"/>
      <c r="BQ30" s="74"/>
      <c r="BR30" s="74"/>
      <c r="BS30" s="74"/>
      <c r="BT30" s="74"/>
      <c r="BU30" s="74">
        <f t="shared" ref="BU30:CD30" si="37">COUNTIF(BU10:BU26,5)</f>
        <v>0</v>
      </c>
      <c r="BV30" s="74">
        <f t="shared" si="37"/>
        <v>0</v>
      </c>
      <c r="BW30" s="74">
        <f t="shared" si="37"/>
        <v>0</v>
      </c>
      <c r="BX30" s="74">
        <f t="shared" si="37"/>
        <v>0</v>
      </c>
      <c r="BY30" s="74">
        <f t="shared" si="37"/>
        <v>0</v>
      </c>
      <c r="BZ30" s="74">
        <f t="shared" si="37"/>
        <v>0</v>
      </c>
      <c r="CA30" s="74">
        <f t="shared" si="37"/>
        <v>0</v>
      </c>
      <c r="CB30" s="74">
        <f t="shared" si="37"/>
        <v>0</v>
      </c>
      <c r="CC30" s="74">
        <f t="shared" si="37"/>
        <v>0</v>
      </c>
      <c r="CD30" s="74">
        <f t="shared" si="37"/>
        <v>0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186" t="s">
        <v>57</v>
      </c>
      <c r="CZ30" s="187"/>
      <c r="DA30" s="187"/>
      <c r="DB30" s="187"/>
      <c r="DC30" s="188"/>
    </row>
    <row r="31" spans="1:107" ht="13.5" thickBot="1">
      <c r="A31" s="189" t="s">
        <v>6</v>
      </c>
      <c r="B31" s="190"/>
      <c r="C31" s="74">
        <f>COUNTIF(C10:C26,4)</f>
        <v>0</v>
      </c>
      <c r="D31" s="74">
        <f t="shared" ref="D31:BO31" si="38">COUNTIF(D10:D26,4)</f>
        <v>0</v>
      </c>
      <c r="E31" s="74">
        <f t="shared" si="38"/>
        <v>0</v>
      </c>
      <c r="F31" s="74">
        <f t="shared" si="38"/>
        <v>0</v>
      </c>
      <c r="G31" s="74">
        <f t="shared" si="38"/>
        <v>0</v>
      </c>
      <c r="H31" s="74">
        <f t="shared" si="38"/>
        <v>0</v>
      </c>
      <c r="I31" s="74">
        <f t="shared" si="38"/>
        <v>0</v>
      </c>
      <c r="J31" s="74">
        <f t="shared" si="38"/>
        <v>0</v>
      </c>
      <c r="K31" s="74">
        <f t="shared" si="38"/>
        <v>0</v>
      </c>
      <c r="L31" s="74">
        <f t="shared" si="38"/>
        <v>0</v>
      </c>
      <c r="M31" s="74">
        <f t="shared" si="38"/>
        <v>0</v>
      </c>
      <c r="N31" s="74">
        <f t="shared" si="38"/>
        <v>0</v>
      </c>
      <c r="O31" s="74">
        <f t="shared" si="38"/>
        <v>0</v>
      </c>
      <c r="P31" s="74">
        <f t="shared" si="38"/>
        <v>0</v>
      </c>
      <c r="Q31" s="74">
        <f t="shared" si="38"/>
        <v>0</v>
      </c>
      <c r="R31" s="74">
        <f t="shared" si="38"/>
        <v>0</v>
      </c>
      <c r="S31" s="74">
        <f t="shared" si="38"/>
        <v>0</v>
      </c>
      <c r="T31" s="74">
        <f t="shared" si="38"/>
        <v>0</v>
      </c>
      <c r="U31" s="74">
        <f t="shared" si="38"/>
        <v>0</v>
      </c>
      <c r="V31" s="74">
        <f t="shared" si="38"/>
        <v>0</v>
      </c>
      <c r="W31" s="74">
        <f t="shared" si="38"/>
        <v>0</v>
      </c>
      <c r="X31" s="74">
        <f t="shared" si="38"/>
        <v>0</v>
      </c>
      <c r="Y31" s="74">
        <f t="shared" si="38"/>
        <v>0</v>
      </c>
      <c r="Z31" s="74">
        <f t="shared" si="38"/>
        <v>0</v>
      </c>
      <c r="AA31" s="74">
        <f t="shared" si="38"/>
        <v>0</v>
      </c>
      <c r="AB31" s="74">
        <f t="shared" si="38"/>
        <v>0</v>
      </c>
      <c r="AC31" s="74">
        <f t="shared" si="38"/>
        <v>0</v>
      </c>
      <c r="AD31" s="74">
        <f t="shared" si="38"/>
        <v>0</v>
      </c>
      <c r="AE31" s="74">
        <f t="shared" si="38"/>
        <v>0</v>
      </c>
      <c r="AF31" s="74">
        <f t="shared" si="38"/>
        <v>0</v>
      </c>
      <c r="AG31" s="74">
        <f t="shared" si="38"/>
        <v>0</v>
      </c>
      <c r="AH31" s="74">
        <f t="shared" si="38"/>
        <v>0</v>
      </c>
      <c r="AI31" s="74">
        <f t="shared" si="38"/>
        <v>0</v>
      </c>
      <c r="AJ31" s="74">
        <f t="shared" si="38"/>
        <v>0</v>
      </c>
      <c r="AK31" s="74">
        <f t="shared" si="38"/>
        <v>0</v>
      </c>
      <c r="AL31" s="74">
        <f t="shared" si="38"/>
        <v>0</v>
      </c>
      <c r="AM31" s="74">
        <f t="shared" si="38"/>
        <v>0</v>
      </c>
      <c r="AN31" s="74">
        <f t="shared" si="38"/>
        <v>0</v>
      </c>
      <c r="AO31" s="74">
        <f t="shared" si="38"/>
        <v>0</v>
      </c>
      <c r="AP31" s="74">
        <f t="shared" si="38"/>
        <v>0</v>
      </c>
      <c r="AQ31" s="74">
        <f t="shared" si="38"/>
        <v>0</v>
      </c>
      <c r="AR31" s="74">
        <f t="shared" si="38"/>
        <v>0</v>
      </c>
      <c r="AS31" s="74">
        <f t="shared" si="38"/>
        <v>0</v>
      </c>
      <c r="AT31" s="74">
        <f t="shared" si="38"/>
        <v>0</v>
      </c>
      <c r="AU31" s="74">
        <f t="shared" si="38"/>
        <v>0</v>
      </c>
      <c r="AV31" s="74">
        <f t="shared" si="38"/>
        <v>0</v>
      </c>
      <c r="AW31" s="74">
        <f t="shared" si="38"/>
        <v>0</v>
      </c>
      <c r="AX31" s="74">
        <f t="shared" si="38"/>
        <v>0</v>
      </c>
      <c r="AY31" s="74">
        <f t="shared" si="38"/>
        <v>0</v>
      </c>
      <c r="AZ31" s="74">
        <f t="shared" si="38"/>
        <v>0</v>
      </c>
      <c r="BA31" s="74">
        <f t="shared" si="38"/>
        <v>0</v>
      </c>
      <c r="BB31" s="74">
        <f t="shared" si="38"/>
        <v>0</v>
      </c>
      <c r="BC31" s="74">
        <f t="shared" si="38"/>
        <v>0</v>
      </c>
      <c r="BD31" s="74">
        <f t="shared" si="38"/>
        <v>0</v>
      </c>
      <c r="BE31" s="74">
        <f t="shared" si="38"/>
        <v>0</v>
      </c>
      <c r="BF31" s="74">
        <f t="shared" si="38"/>
        <v>0</v>
      </c>
      <c r="BG31" s="74">
        <f t="shared" si="38"/>
        <v>0</v>
      </c>
      <c r="BH31" s="74">
        <f t="shared" si="38"/>
        <v>0</v>
      </c>
      <c r="BI31" s="74">
        <f t="shared" si="38"/>
        <v>0</v>
      </c>
      <c r="BJ31" s="74">
        <f t="shared" si="38"/>
        <v>0</v>
      </c>
      <c r="BK31" s="74">
        <f t="shared" si="38"/>
        <v>0</v>
      </c>
      <c r="BL31" s="74">
        <f t="shared" si="38"/>
        <v>0</v>
      </c>
      <c r="BM31" s="74">
        <f t="shared" si="38"/>
        <v>0</v>
      </c>
      <c r="BN31" s="74">
        <f t="shared" si="38"/>
        <v>0</v>
      </c>
      <c r="BO31" s="74">
        <f t="shared" si="38"/>
        <v>0</v>
      </c>
      <c r="BP31" s="74"/>
      <c r="BQ31" s="74"/>
      <c r="BR31" s="74"/>
      <c r="BS31" s="74"/>
      <c r="BT31" s="74"/>
      <c r="BU31" s="74">
        <f t="shared" ref="BU31:CD31" si="39">COUNTIF(BU10:BU26,4)</f>
        <v>0</v>
      </c>
      <c r="BV31" s="74">
        <f t="shared" si="39"/>
        <v>0</v>
      </c>
      <c r="BW31" s="74">
        <f t="shared" si="39"/>
        <v>0</v>
      </c>
      <c r="BX31" s="74">
        <f t="shared" si="39"/>
        <v>0</v>
      </c>
      <c r="BY31" s="74">
        <f t="shared" si="39"/>
        <v>0</v>
      </c>
      <c r="BZ31" s="74">
        <f t="shared" si="39"/>
        <v>0</v>
      </c>
      <c r="CA31" s="74">
        <f t="shared" si="39"/>
        <v>0</v>
      </c>
      <c r="CB31" s="74">
        <f t="shared" si="39"/>
        <v>0</v>
      </c>
      <c r="CC31" s="74">
        <f t="shared" si="39"/>
        <v>0</v>
      </c>
      <c r="CD31" s="74">
        <f t="shared" si="39"/>
        <v>0</v>
      </c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96" t="e">
        <f>AVERAGE(CY10:CY26)</f>
        <v>#DIV/0!</v>
      </c>
      <c r="CZ31" s="96" t="e">
        <f>AVERAGE(CZ10:CZ26)</f>
        <v>#DIV/0!</v>
      </c>
      <c r="DA31" s="96" t="e">
        <f>AVERAGE(DA10:DA26)</f>
        <v>#DIV/0!</v>
      </c>
      <c r="DB31" s="96" t="e">
        <f>AVERAGE(DB10:DB26)</f>
        <v>#DIV/0!</v>
      </c>
      <c r="DC31" s="97" t="e">
        <f>AVERAGE(DC10:DC26)</f>
        <v>#DIV/0!</v>
      </c>
    </row>
    <row r="32" spans="1:107" ht="13.5" thickBot="1">
      <c r="A32" s="191" t="s">
        <v>7</v>
      </c>
      <c r="B32" s="192"/>
      <c r="C32" s="74">
        <f>COUNTIF(C10:C26,3)</f>
        <v>0</v>
      </c>
      <c r="D32" s="74">
        <f t="shared" ref="D32:BO32" si="40">COUNTIF(D10:D26,3)</f>
        <v>0</v>
      </c>
      <c r="E32" s="74">
        <f t="shared" si="40"/>
        <v>0</v>
      </c>
      <c r="F32" s="74">
        <f t="shared" si="40"/>
        <v>0</v>
      </c>
      <c r="G32" s="74">
        <f t="shared" si="40"/>
        <v>0</v>
      </c>
      <c r="H32" s="74">
        <f t="shared" si="40"/>
        <v>0</v>
      </c>
      <c r="I32" s="74">
        <f t="shared" si="40"/>
        <v>0</v>
      </c>
      <c r="J32" s="74">
        <f t="shared" si="40"/>
        <v>0</v>
      </c>
      <c r="K32" s="74">
        <f t="shared" si="40"/>
        <v>0</v>
      </c>
      <c r="L32" s="74">
        <f t="shared" si="40"/>
        <v>0</v>
      </c>
      <c r="M32" s="74">
        <f t="shared" si="40"/>
        <v>0</v>
      </c>
      <c r="N32" s="74">
        <f t="shared" si="40"/>
        <v>0</v>
      </c>
      <c r="O32" s="74">
        <f t="shared" si="40"/>
        <v>0</v>
      </c>
      <c r="P32" s="74">
        <f t="shared" si="40"/>
        <v>0</v>
      </c>
      <c r="Q32" s="74">
        <f t="shared" si="40"/>
        <v>0</v>
      </c>
      <c r="R32" s="74">
        <f t="shared" si="40"/>
        <v>0</v>
      </c>
      <c r="S32" s="74">
        <f t="shared" si="40"/>
        <v>0</v>
      </c>
      <c r="T32" s="74">
        <f t="shared" si="40"/>
        <v>0</v>
      </c>
      <c r="U32" s="74">
        <f t="shared" si="40"/>
        <v>0</v>
      </c>
      <c r="V32" s="74">
        <f t="shared" si="40"/>
        <v>0</v>
      </c>
      <c r="W32" s="74">
        <f t="shared" si="40"/>
        <v>0</v>
      </c>
      <c r="X32" s="74">
        <f t="shared" si="40"/>
        <v>0</v>
      </c>
      <c r="Y32" s="74">
        <f t="shared" si="40"/>
        <v>0</v>
      </c>
      <c r="Z32" s="74">
        <f t="shared" si="40"/>
        <v>0</v>
      </c>
      <c r="AA32" s="74">
        <f t="shared" si="40"/>
        <v>0</v>
      </c>
      <c r="AB32" s="74">
        <f t="shared" si="40"/>
        <v>0</v>
      </c>
      <c r="AC32" s="74">
        <f t="shared" si="40"/>
        <v>0</v>
      </c>
      <c r="AD32" s="74">
        <f t="shared" si="40"/>
        <v>0</v>
      </c>
      <c r="AE32" s="74">
        <f t="shared" si="40"/>
        <v>0</v>
      </c>
      <c r="AF32" s="74">
        <f t="shared" si="40"/>
        <v>0</v>
      </c>
      <c r="AG32" s="74">
        <f t="shared" si="40"/>
        <v>0</v>
      </c>
      <c r="AH32" s="74">
        <f t="shared" si="40"/>
        <v>0</v>
      </c>
      <c r="AI32" s="74">
        <f t="shared" si="40"/>
        <v>0</v>
      </c>
      <c r="AJ32" s="74">
        <f t="shared" si="40"/>
        <v>0</v>
      </c>
      <c r="AK32" s="74">
        <f t="shared" si="40"/>
        <v>0</v>
      </c>
      <c r="AL32" s="74">
        <f t="shared" si="40"/>
        <v>0</v>
      </c>
      <c r="AM32" s="74">
        <f t="shared" si="40"/>
        <v>0</v>
      </c>
      <c r="AN32" s="74">
        <f t="shared" si="40"/>
        <v>0</v>
      </c>
      <c r="AO32" s="74">
        <f t="shared" si="40"/>
        <v>0</v>
      </c>
      <c r="AP32" s="74">
        <f t="shared" si="40"/>
        <v>0</v>
      </c>
      <c r="AQ32" s="74">
        <f t="shared" si="40"/>
        <v>0</v>
      </c>
      <c r="AR32" s="74">
        <f t="shared" si="40"/>
        <v>0</v>
      </c>
      <c r="AS32" s="74">
        <f t="shared" si="40"/>
        <v>0</v>
      </c>
      <c r="AT32" s="74">
        <f t="shared" si="40"/>
        <v>0</v>
      </c>
      <c r="AU32" s="74">
        <f t="shared" si="40"/>
        <v>0</v>
      </c>
      <c r="AV32" s="74">
        <f t="shared" si="40"/>
        <v>0</v>
      </c>
      <c r="AW32" s="74">
        <f t="shared" si="40"/>
        <v>0</v>
      </c>
      <c r="AX32" s="74">
        <f t="shared" si="40"/>
        <v>0</v>
      </c>
      <c r="AY32" s="74">
        <f t="shared" si="40"/>
        <v>0</v>
      </c>
      <c r="AZ32" s="74">
        <f t="shared" si="40"/>
        <v>0</v>
      </c>
      <c r="BA32" s="74">
        <f t="shared" si="40"/>
        <v>0</v>
      </c>
      <c r="BB32" s="74">
        <f t="shared" si="40"/>
        <v>0</v>
      </c>
      <c r="BC32" s="74">
        <f t="shared" si="40"/>
        <v>0</v>
      </c>
      <c r="BD32" s="74">
        <f t="shared" si="40"/>
        <v>0</v>
      </c>
      <c r="BE32" s="74">
        <f t="shared" si="40"/>
        <v>0</v>
      </c>
      <c r="BF32" s="74">
        <f t="shared" si="40"/>
        <v>0</v>
      </c>
      <c r="BG32" s="74">
        <f t="shared" si="40"/>
        <v>0</v>
      </c>
      <c r="BH32" s="74">
        <f t="shared" si="40"/>
        <v>0</v>
      </c>
      <c r="BI32" s="74">
        <f t="shared" si="40"/>
        <v>0</v>
      </c>
      <c r="BJ32" s="74">
        <f t="shared" si="40"/>
        <v>0</v>
      </c>
      <c r="BK32" s="74">
        <f t="shared" si="40"/>
        <v>0</v>
      </c>
      <c r="BL32" s="74">
        <f t="shared" si="40"/>
        <v>0</v>
      </c>
      <c r="BM32" s="74">
        <f t="shared" si="40"/>
        <v>0</v>
      </c>
      <c r="BN32" s="74">
        <f t="shared" si="40"/>
        <v>0</v>
      </c>
      <c r="BO32" s="74">
        <f t="shared" si="40"/>
        <v>0</v>
      </c>
      <c r="BP32" s="74"/>
      <c r="BQ32" s="74"/>
      <c r="BR32" s="74"/>
      <c r="BS32" s="74"/>
      <c r="BT32" s="74"/>
      <c r="BU32" s="74">
        <f t="shared" ref="BU32:CD32" si="41">COUNTIF(BU10:BU26,3)</f>
        <v>0</v>
      </c>
      <c r="BV32" s="74">
        <f t="shared" si="41"/>
        <v>0</v>
      </c>
      <c r="BW32" s="74">
        <f t="shared" si="41"/>
        <v>0</v>
      </c>
      <c r="BX32" s="74">
        <f t="shared" si="41"/>
        <v>0</v>
      </c>
      <c r="BY32" s="74">
        <f t="shared" si="41"/>
        <v>0</v>
      </c>
      <c r="BZ32" s="74">
        <f t="shared" si="41"/>
        <v>0</v>
      </c>
      <c r="CA32" s="74">
        <f t="shared" si="41"/>
        <v>0</v>
      </c>
      <c r="CB32" s="74">
        <f t="shared" si="41"/>
        <v>0</v>
      </c>
      <c r="CC32" s="74">
        <f t="shared" si="41"/>
        <v>0</v>
      </c>
      <c r="CD32" s="74">
        <f t="shared" si="41"/>
        <v>0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23"/>
      <c r="CZ32" s="23"/>
      <c r="DA32" s="23"/>
      <c r="DB32" s="23"/>
      <c r="DC32" s="23"/>
    </row>
    <row r="33" spans="1:107" ht="13.5" thickBot="1">
      <c r="A33" s="179" t="s">
        <v>8</v>
      </c>
      <c r="B33" s="180"/>
      <c r="C33" s="74">
        <f>COUNTIF(C10:C26,2)</f>
        <v>0</v>
      </c>
      <c r="D33" s="74">
        <f t="shared" ref="D33:BO33" si="42">COUNTIF(D10:D26,2)</f>
        <v>0</v>
      </c>
      <c r="E33" s="74">
        <f t="shared" si="42"/>
        <v>0</v>
      </c>
      <c r="F33" s="74">
        <f t="shared" si="42"/>
        <v>0</v>
      </c>
      <c r="G33" s="74">
        <f t="shared" si="42"/>
        <v>0</v>
      </c>
      <c r="H33" s="74">
        <f t="shared" si="42"/>
        <v>0</v>
      </c>
      <c r="I33" s="74">
        <f t="shared" si="42"/>
        <v>0</v>
      </c>
      <c r="J33" s="74">
        <f t="shared" si="42"/>
        <v>0</v>
      </c>
      <c r="K33" s="74">
        <f t="shared" si="42"/>
        <v>0</v>
      </c>
      <c r="L33" s="74">
        <f t="shared" si="42"/>
        <v>0</v>
      </c>
      <c r="M33" s="74">
        <f t="shared" si="42"/>
        <v>0</v>
      </c>
      <c r="N33" s="74">
        <f t="shared" si="42"/>
        <v>0</v>
      </c>
      <c r="O33" s="74">
        <f t="shared" si="42"/>
        <v>0</v>
      </c>
      <c r="P33" s="74">
        <f t="shared" si="42"/>
        <v>0</v>
      </c>
      <c r="Q33" s="74">
        <f t="shared" si="42"/>
        <v>0</v>
      </c>
      <c r="R33" s="74">
        <f t="shared" si="42"/>
        <v>0</v>
      </c>
      <c r="S33" s="74">
        <f t="shared" si="42"/>
        <v>0</v>
      </c>
      <c r="T33" s="74">
        <f t="shared" si="42"/>
        <v>0</v>
      </c>
      <c r="U33" s="74">
        <f t="shared" si="42"/>
        <v>0</v>
      </c>
      <c r="V33" s="74">
        <f t="shared" si="42"/>
        <v>0</v>
      </c>
      <c r="W33" s="74">
        <f t="shared" si="42"/>
        <v>0</v>
      </c>
      <c r="X33" s="74">
        <f t="shared" si="42"/>
        <v>0</v>
      </c>
      <c r="Y33" s="74">
        <f t="shared" si="42"/>
        <v>0</v>
      </c>
      <c r="Z33" s="74">
        <f t="shared" si="42"/>
        <v>0</v>
      </c>
      <c r="AA33" s="74">
        <f t="shared" si="42"/>
        <v>0</v>
      </c>
      <c r="AB33" s="74">
        <f t="shared" si="42"/>
        <v>0</v>
      </c>
      <c r="AC33" s="74">
        <f t="shared" si="42"/>
        <v>0</v>
      </c>
      <c r="AD33" s="74">
        <f t="shared" si="42"/>
        <v>0</v>
      </c>
      <c r="AE33" s="74">
        <f t="shared" si="42"/>
        <v>0</v>
      </c>
      <c r="AF33" s="74">
        <f t="shared" si="42"/>
        <v>0</v>
      </c>
      <c r="AG33" s="74">
        <f t="shared" si="42"/>
        <v>0</v>
      </c>
      <c r="AH33" s="74">
        <f t="shared" si="42"/>
        <v>0</v>
      </c>
      <c r="AI33" s="74">
        <f t="shared" si="42"/>
        <v>0</v>
      </c>
      <c r="AJ33" s="74">
        <f t="shared" si="42"/>
        <v>0</v>
      </c>
      <c r="AK33" s="74">
        <f t="shared" si="42"/>
        <v>0</v>
      </c>
      <c r="AL33" s="74">
        <f t="shared" si="42"/>
        <v>0</v>
      </c>
      <c r="AM33" s="74">
        <f t="shared" si="42"/>
        <v>0</v>
      </c>
      <c r="AN33" s="74">
        <f t="shared" si="42"/>
        <v>0</v>
      </c>
      <c r="AO33" s="74">
        <f t="shared" si="42"/>
        <v>0</v>
      </c>
      <c r="AP33" s="74">
        <f t="shared" si="42"/>
        <v>0</v>
      </c>
      <c r="AQ33" s="74">
        <f t="shared" si="42"/>
        <v>0</v>
      </c>
      <c r="AR33" s="74">
        <f t="shared" si="42"/>
        <v>0</v>
      </c>
      <c r="AS33" s="74">
        <f t="shared" si="42"/>
        <v>0</v>
      </c>
      <c r="AT33" s="74">
        <f t="shared" si="42"/>
        <v>0</v>
      </c>
      <c r="AU33" s="74">
        <f t="shared" si="42"/>
        <v>0</v>
      </c>
      <c r="AV33" s="74">
        <f t="shared" si="42"/>
        <v>0</v>
      </c>
      <c r="AW33" s="74">
        <f t="shared" si="42"/>
        <v>0</v>
      </c>
      <c r="AX33" s="74">
        <f t="shared" si="42"/>
        <v>0</v>
      </c>
      <c r="AY33" s="74">
        <f t="shared" si="42"/>
        <v>0</v>
      </c>
      <c r="AZ33" s="74">
        <f t="shared" si="42"/>
        <v>0</v>
      </c>
      <c r="BA33" s="74">
        <f t="shared" si="42"/>
        <v>0</v>
      </c>
      <c r="BB33" s="74">
        <f t="shared" si="42"/>
        <v>0</v>
      </c>
      <c r="BC33" s="74">
        <f t="shared" si="42"/>
        <v>0</v>
      </c>
      <c r="BD33" s="74">
        <f t="shared" si="42"/>
        <v>0</v>
      </c>
      <c r="BE33" s="74">
        <f t="shared" si="42"/>
        <v>0</v>
      </c>
      <c r="BF33" s="74">
        <f t="shared" si="42"/>
        <v>0</v>
      </c>
      <c r="BG33" s="74">
        <f t="shared" si="42"/>
        <v>0</v>
      </c>
      <c r="BH33" s="74">
        <f t="shared" si="42"/>
        <v>0</v>
      </c>
      <c r="BI33" s="74">
        <f t="shared" si="42"/>
        <v>0</v>
      </c>
      <c r="BJ33" s="74">
        <f t="shared" si="42"/>
        <v>0</v>
      </c>
      <c r="BK33" s="74">
        <f t="shared" si="42"/>
        <v>0</v>
      </c>
      <c r="BL33" s="74">
        <f t="shared" si="42"/>
        <v>0</v>
      </c>
      <c r="BM33" s="74">
        <f t="shared" si="42"/>
        <v>0</v>
      </c>
      <c r="BN33" s="74">
        <f t="shared" si="42"/>
        <v>0</v>
      </c>
      <c r="BO33" s="74">
        <f t="shared" si="42"/>
        <v>0</v>
      </c>
      <c r="BP33" s="74"/>
      <c r="BQ33" s="74"/>
      <c r="BR33" s="74"/>
      <c r="BS33" s="74"/>
      <c r="BT33" s="74"/>
      <c r="BU33" s="74">
        <f t="shared" ref="BU33:CC33" si="43">COUNTIF(BU10:BU26,2)</f>
        <v>0</v>
      </c>
      <c r="BV33" s="74">
        <f t="shared" si="43"/>
        <v>0</v>
      </c>
      <c r="BW33" s="74">
        <f t="shared" si="43"/>
        <v>0</v>
      </c>
      <c r="BX33" s="74">
        <f t="shared" si="43"/>
        <v>0</v>
      </c>
      <c r="BY33" s="74">
        <f t="shared" si="43"/>
        <v>0</v>
      </c>
      <c r="BZ33" s="74">
        <f t="shared" si="43"/>
        <v>0</v>
      </c>
      <c r="CA33" s="74">
        <f t="shared" si="43"/>
        <v>0</v>
      </c>
      <c r="CB33" s="74">
        <f t="shared" si="43"/>
        <v>0</v>
      </c>
      <c r="CC33" s="74">
        <f t="shared" si="43"/>
        <v>0</v>
      </c>
      <c r="CD33" s="74">
        <f>COUNTIF(CD10:CD26,2)</f>
        <v>0</v>
      </c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23"/>
      <c r="CZ33" s="23"/>
      <c r="DA33" s="23"/>
      <c r="DB33" s="23"/>
      <c r="DC33" s="23"/>
    </row>
    <row r="34" spans="1:107" ht="13.5" thickBot="1">
      <c r="A34" s="193" t="s">
        <v>9</v>
      </c>
      <c r="B34" s="194"/>
      <c r="C34" s="75" t="e">
        <f>ROUNDUP((C30*1+C31*0.64+C32*0.36+C33*0.14)/D6*100,0)</f>
        <v>#DIV/0!</v>
      </c>
      <c r="D34" s="75" t="e">
        <f>ROUNDUP((D30*1+D31*0.64+D32*0.36+D33*0.14)/F6*100,0)</f>
        <v>#DIV/0!</v>
      </c>
      <c r="E34" s="75" t="e">
        <f>ROUNDUP((E30*1+E31*0.64+E32*0.36+E33*0.14)/H6*100,0)</f>
        <v>#DIV/0!</v>
      </c>
      <c r="F34" s="75" t="e">
        <f>ROUNDUP((F30*1+F31*0.64+F32*0.36+F33*0.14)/J6*100,0)</f>
        <v>#DIV/0!</v>
      </c>
      <c r="G34" s="75" t="e">
        <f>ROUNDUP((G30*1+G31*0.64+G32*0.36+G33*0.14)/J6*100,0)</f>
        <v>#DIV/0!</v>
      </c>
      <c r="H34" s="75" t="e">
        <f>ROUNDUP((H30*1+H31*0.64+H32*0.36+H33*0.14)/D6*100,0)</f>
        <v>#DIV/0!</v>
      </c>
      <c r="I34" s="75" t="e">
        <f>ROUNDUP((I30*1+I31*0.64+I32*0.36+I33*0.14)/F6*100,0)</f>
        <v>#DIV/0!</v>
      </c>
      <c r="J34" s="75" t="e">
        <f>ROUNDUP((J30*1+J31*0.64+J32*0.36+J33*0.14)/H6*100,0)</f>
        <v>#DIV/0!</v>
      </c>
      <c r="K34" s="75" t="e">
        <f>ROUNDUP((K30*1+K31*0.64+K32*0.36+K33*0.14)/J6*100,0)</f>
        <v>#DIV/0!</v>
      </c>
      <c r="L34" s="75" t="e">
        <f>ROUNDUP((L30*1+L31*0.64+L32*0.36+L33*0.14)/J6*100,0)</f>
        <v>#DIV/0!</v>
      </c>
      <c r="M34" s="75" t="e">
        <f>ROUNDUP((M30*1+M31*0.64+M32*0.36+M33*0.14)/D6*100,0)</f>
        <v>#DIV/0!</v>
      </c>
      <c r="N34" s="75" t="e">
        <f>ROUNDUP((N30*1+N31*0.64+N32*0.36+N33*0.14)/F6*100,0)</f>
        <v>#DIV/0!</v>
      </c>
      <c r="O34" s="75" t="e">
        <f>ROUNDUP((O30*1+O31*0.64+O32*0.36+O33*0.14)/H6*100,0)</f>
        <v>#DIV/0!</v>
      </c>
      <c r="P34" s="75" t="e">
        <f>ROUNDUP((P30*1+P31*0.64+P32*0.36+P33*0.14)/H6*100,0)</f>
        <v>#DIV/0!</v>
      </c>
      <c r="Q34" s="75" t="e">
        <f>ROUNDUP((Q30*1+Q31*0.64+Q32*0.36+Q33*0.14)/J6*100,0)</f>
        <v>#DIV/0!</v>
      </c>
      <c r="R34" s="75" t="e">
        <f>ROUNDUP((R30*1+R31*0.64+R32*0.36+R33*0.14)/D6*100,0)</f>
        <v>#DIV/0!</v>
      </c>
      <c r="S34" s="75" t="e">
        <f>ROUNDUP((S30*1+S31*0.64+S32*0.36+S33*0.14)/F6*100,0)</f>
        <v>#DIV/0!</v>
      </c>
      <c r="T34" s="75" t="e">
        <f>ROUNDUP((T30*1+T31*0.64+T32*0.36+T33*0.14)/H6*100,0)</f>
        <v>#DIV/0!</v>
      </c>
      <c r="U34" s="75" t="e">
        <f>ROUNDUP((U30*1+U31*0.64+U32*0.36+U33*0.14)/J6*100,0)</f>
        <v>#DIV/0!</v>
      </c>
      <c r="V34" s="75" t="e">
        <f>ROUNDUP((V30*1+V31*0.64+V32*0.36+V33*0.14)/J6*100,0)</f>
        <v>#DIV/0!</v>
      </c>
      <c r="W34" s="75" t="e">
        <f>ROUNDUP((W30*1+W31*0.64+W32*0.36+W33*0.14)/D6*100,0)</f>
        <v>#DIV/0!</v>
      </c>
      <c r="X34" s="75" t="e">
        <f>ROUNDUP((X30*1+X31*0.64+X32*0.36+X33*0.14)/F6*100,0)</f>
        <v>#DIV/0!</v>
      </c>
      <c r="Y34" s="75" t="e">
        <f>ROUNDUP((Y30*1+Y31*0.64+Y32*0.36+Y33*0.14)/H6*100,0)</f>
        <v>#DIV/0!</v>
      </c>
      <c r="Z34" s="75" t="e">
        <f>ROUNDUP((Z30*1+Z31*0.64+Z32*0.36+Z33*0.14)/J6*100,0)</f>
        <v>#DIV/0!</v>
      </c>
      <c r="AA34" s="75" t="e">
        <f>ROUNDUP((AA30*1+AA31*0.64+AA32*0.36+AA33*0.14)/J6*100,0)</f>
        <v>#DIV/0!</v>
      </c>
      <c r="AB34" s="75" t="e">
        <f>ROUNDUP((AB30*1+AB31*0.64+AB32*0.36+AB33*0.14)/D6*100,0)</f>
        <v>#DIV/0!</v>
      </c>
      <c r="AC34" s="75" t="e">
        <f>ROUNDUP((AC30*1+AC31*0.64+AC32*0.36+AC33*0.14)/F6*100,0)</f>
        <v>#DIV/0!</v>
      </c>
      <c r="AD34" s="75" t="e">
        <f>ROUNDUP((AD30*1+AD31*0.64+AD32*0.36+AD33*0.14)/H6*100,0)</f>
        <v>#DIV/0!</v>
      </c>
      <c r="AE34" s="75" t="e">
        <f>ROUNDUP((AE30*1+AE31*0.64+AE32*0.36+AE33*0.14)/J6*100,0)</f>
        <v>#DIV/0!</v>
      </c>
      <c r="AF34" s="75" t="e">
        <f>ROUNDUP((AF30*1+AF31*0.64+AF32*0.36+AF33*0.14)/J6*100,0)</f>
        <v>#DIV/0!</v>
      </c>
      <c r="AG34" s="75" t="e">
        <f>ROUNDUP((AG30*1+AG31*0.64+AG32*0.36+AG33*0.14)/D6*100,0)</f>
        <v>#DIV/0!</v>
      </c>
      <c r="AH34" s="75" t="e">
        <f>ROUNDUP((AH30*1+AH31*0.64+AH32*0.36+AH33*0.14)/F6*100,0)</f>
        <v>#DIV/0!</v>
      </c>
      <c r="AI34" s="75" t="e">
        <f>ROUNDUP((AI30*1+AI31*0.64+AI32*0.36+AI33*0.14)/H6*100,0)</f>
        <v>#DIV/0!</v>
      </c>
      <c r="AJ34" s="75" t="e">
        <f>ROUNDUP((AJ30*1+AJ31*0.64+AJ32*0.36+AJ33*0.14)/J6*100,0)</f>
        <v>#DIV/0!</v>
      </c>
      <c r="AK34" s="75" t="e">
        <f>ROUNDUP((AK30*1+AK31*0.64+AK32*0.36+AK33*0.14)/J6*100,0)</f>
        <v>#DIV/0!</v>
      </c>
      <c r="AL34" s="75" t="e">
        <f>ROUNDUP((AL30*1+AL31*0.64+AL32*0.36+AL33*0.14)/D6*100,0)</f>
        <v>#DIV/0!</v>
      </c>
      <c r="AM34" s="75" t="e">
        <f>ROUNDUP((AM30*1+AM31*0.64+AM32*0.36+AM33*0.14)/F6*100,0)</f>
        <v>#DIV/0!</v>
      </c>
      <c r="AN34" s="75" t="e">
        <f>ROUNDUP((AN30*1+AN31*0.64+AN32*0.36+AN33*0.14)/H6*100,0)</f>
        <v>#DIV/0!</v>
      </c>
      <c r="AO34" s="75" t="e">
        <f>ROUNDUP((AO30*1+AO31*0.64+AO32*0.36+AO33*0.14)/J6*100,0)</f>
        <v>#DIV/0!</v>
      </c>
      <c r="AP34" s="75" t="e">
        <f>ROUNDUP((AP30*1+AP31*0.64+AP32*0.36+AP33*0.14)/J6*100,0)</f>
        <v>#DIV/0!</v>
      </c>
      <c r="AQ34" s="75" t="e">
        <f>ROUNDUP((AQ30*1+AQ31*0.64+AQ32*0.36+AQ33*0.14)/D6*100,0)</f>
        <v>#DIV/0!</v>
      </c>
      <c r="AR34" s="75" t="e">
        <f>ROUNDUP((AR30*1+AR31*0.64+AR32*0.36+AR33*0.14)/F6*100,0)</f>
        <v>#DIV/0!</v>
      </c>
      <c r="AS34" s="75" t="e">
        <f>ROUNDUP((AS30*1+AS31*0.64+AS32*0.36+AS33*0.14)/H6*100,0)</f>
        <v>#DIV/0!</v>
      </c>
      <c r="AT34" s="75" t="e">
        <f>ROUNDUP((AT30*1+AT31*0.64+AT32*0.36+AT33*0.14)/J6*100,0)</f>
        <v>#DIV/0!</v>
      </c>
      <c r="AU34" s="75" t="e">
        <f>ROUNDUP((AU30*1+AU31*0.64+AU32*0.36+AU33*0.14)/J6*100,0)</f>
        <v>#DIV/0!</v>
      </c>
      <c r="AV34" s="75" t="e">
        <f>ROUNDUP((AV30*1+AV31*0.64+AV32*0.36+AV33*0.14)/D6*100,0)</f>
        <v>#DIV/0!</v>
      </c>
      <c r="AW34" s="75" t="e">
        <f>ROUNDUP((AW30*1+AW31*0.64+AW32*0.36+AW33*0.14)/F6*100,0)</f>
        <v>#DIV/0!</v>
      </c>
      <c r="AX34" s="75" t="e">
        <f>ROUNDUP((AX30*1+AX31*0.64+AX32*0.36+AX33*0.14)/H6*100,0)</f>
        <v>#DIV/0!</v>
      </c>
      <c r="AY34" s="75" t="e">
        <f>ROUNDUP((AY30*1+AY31*0.64+AY32*0.36+AY33*0.14)/J6*100,0)</f>
        <v>#DIV/0!</v>
      </c>
      <c r="AZ34" s="75" t="e">
        <f>ROUNDUP((AZ30*1+AZ31*0.64+AZ32*0.36+AZ33*0.14)/J6*100,0)</f>
        <v>#DIV/0!</v>
      </c>
      <c r="BA34" s="75" t="e">
        <f>ROUNDUP((BA30*1+BA31*0.64+BA32*0.36+BA33*0.14)/D6*100,0)</f>
        <v>#DIV/0!</v>
      </c>
      <c r="BB34" s="75" t="e">
        <f>ROUNDUP((BB30*1+BB31*0.64+BB32*0.36+BB33*0.14)/F6*100,0)</f>
        <v>#DIV/0!</v>
      </c>
      <c r="BC34" s="75" t="e">
        <f>ROUNDUP((BC30*1+BC31*0.64+BC32*0.36+BC33*0.14)/H6*100,0)</f>
        <v>#DIV/0!</v>
      </c>
      <c r="BD34" s="75" t="e">
        <f>ROUNDUP((BD30*1+BD31*0.64+BD32*0.36+BD33*0.14)/J6*100,0)</f>
        <v>#DIV/0!</v>
      </c>
      <c r="BE34" s="75" t="e">
        <f>ROUNDUP((BE30*1+BE31*0.64+BE32*0.36+BE33*0.14)/J6*100,0)</f>
        <v>#DIV/0!</v>
      </c>
      <c r="BF34" s="75" t="e">
        <f>ROUNDUP((BF30*1+BF31*0.64+BF32*0.36+BF33*0.14)/D6*100,0)</f>
        <v>#DIV/0!</v>
      </c>
      <c r="BG34" s="75" t="e">
        <f>ROUNDUP((BG30*1+BG31*0.64+BG32*0.36+BG33*0.14)/F6*100,0)</f>
        <v>#DIV/0!</v>
      </c>
      <c r="BH34" s="75" t="e">
        <f>ROUNDUP((BH30*1+BH31*0.64+BH32*0.36+BH33*0.14)/H6*100,0)</f>
        <v>#DIV/0!</v>
      </c>
      <c r="BI34" s="75" t="e">
        <f>ROUNDUP((BI30*1+BI31*0.64+BI32*0.36+BI33*0.14)/J6*100,0)</f>
        <v>#DIV/0!</v>
      </c>
      <c r="BJ34" s="75" t="e">
        <f>ROUNDUP((BJ30*1+BJ31*0.64+BJ32*0.36+BJ33*0.14)/J6*100,0)</f>
        <v>#DIV/0!</v>
      </c>
      <c r="BK34" s="75" t="e">
        <f>ROUNDUP((BK30*1+BK31*0.64+BK32*0.36+BK33*0.14)/D6*100,0)</f>
        <v>#DIV/0!</v>
      </c>
      <c r="BL34" s="75" t="e">
        <f>ROUNDUP((BL30*1+BL31*0.64+BL32*0.36+BL33*0.14)/F6*100,0)</f>
        <v>#DIV/0!</v>
      </c>
      <c r="BM34" s="75" t="e">
        <f>ROUNDUP((BM30*1+BM31*0.64+BM32*0.36+BM33*0.14)/H6*100,0)</f>
        <v>#DIV/0!</v>
      </c>
      <c r="BN34" s="75" t="e">
        <f>ROUNDUP((BN30*1+BN31*0.64+BN32*0.36+BN33*0.14)/J6*100,0)</f>
        <v>#DIV/0!</v>
      </c>
      <c r="BO34" s="75" t="e">
        <f>ROUNDUP((BO30*1+BO31*0.64+BO32*0.36+BO33*0.14)/J6*100,0)</f>
        <v>#DIV/0!</v>
      </c>
      <c r="BP34" s="75"/>
      <c r="BQ34" s="75"/>
      <c r="BR34" s="75"/>
      <c r="BS34" s="75"/>
      <c r="BT34" s="75"/>
      <c r="BU34" s="75" t="e">
        <f>ROUNDUP((BU30*1+BU31*0.64+BU32*0.36+BU33*0.14)/D6*100,0)</f>
        <v>#DIV/0!</v>
      </c>
      <c r="BV34" s="75" t="e">
        <f>ROUNDUP((BV30*1+BV31*0.64+BV32*0.36+BV33*0.14)/F6*100,0)</f>
        <v>#DIV/0!</v>
      </c>
      <c r="BW34" s="75" t="e">
        <f>ROUNDUP((BW30*1+BW31*0.64+BW32*0.36+BW33*0.14)/H6*100,0)</f>
        <v>#DIV/0!</v>
      </c>
      <c r="BX34" s="75" t="e">
        <f>ROUNDUP((BX30*1+BX31*0.64+BX32*0.36+BX33*0.14)/J6*100,0)</f>
        <v>#DIV/0!</v>
      </c>
      <c r="BY34" s="75" t="e">
        <f>ROUNDUP((BY30*1+BY31*0.64+BY32*0.36+BY33*0.14)/J6*100,0)</f>
        <v>#DIV/0!</v>
      </c>
      <c r="BZ34" s="75" t="e">
        <f>ROUNDUP((BZ30*1+BZ31*0.64+BZ32*0.36+BZ33*0.14)/D6*100,0)</f>
        <v>#DIV/0!</v>
      </c>
      <c r="CA34" s="75" t="e">
        <f>ROUNDUP((CA30*1+CA31*0.64+CA32*0.36+CA33*0.14)/F6*100,0)</f>
        <v>#DIV/0!</v>
      </c>
      <c r="CB34" s="75" t="e">
        <f>ROUNDUP((CB30*1+CB31*0.64+CB32*0.36+CB33*0.14)/H6*100,0)</f>
        <v>#DIV/0!</v>
      </c>
      <c r="CC34" s="75" t="e">
        <f>ROUNDUP((CC30*1+CC31*0.64+CC32*0.36+CC33*0.14)/J6*100,0)</f>
        <v>#DIV/0!</v>
      </c>
      <c r="CD34" s="75" t="e">
        <f>ROUNDUP((CD30*1+CD31*0.64+CD32*0.36+CD33*0.14)/J6*100,0)</f>
        <v>#DIV/0!</v>
      </c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23"/>
      <c r="CZ34" s="23"/>
      <c r="DA34" s="23"/>
      <c r="DB34" s="23"/>
      <c r="DC34" s="23"/>
    </row>
    <row r="35" spans="1:107" ht="13.5" thickBot="1">
      <c r="A35" s="108"/>
      <c r="B35" s="10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23"/>
      <c r="CZ35" s="23"/>
      <c r="DA35" s="23"/>
      <c r="DB35" s="23"/>
      <c r="DC35" s="23"/>
    </row>
    <row r="36" spans="1:107" ht="13.5" thickBot="1">
      <c r="A36" s="193" t="s">
        <v>65</v>
      </c>
      <c r="B36" s="194"/>
      <c r="C36" s="76" t="e">
        <f>(C30+C31)/D6*100</f>
        <v>#DIV/0!</v>
      </c>
      <c r="D36" s="76" t="e">
        <f>(D30+D31)/F6*100</f>
        <v>#DIV/0!</v>
      </c>
      <c r="E36" s="76" t="e">
        <f>(E30+E31)/H6*100</f>
        <v>#DIV/0!</v>
      </c>
      <c r="F36" s="76" t="e">
        <f>(F30+F31)/J6*100</f>
        <v>#DIV/0!</v>
      </c>
      <c r="G36" s="76" t="e">
        <f>(G30+G31)/J6*100</f>
        <v>#DIV/0!</v>
      </c>
      <c r="H36" s="76" t="e">
        <f>(H30+H31)/D6*100</f>
        <v>#DIV/0!</v>
      </c>
      <c r="I36" s="76" t="e">
        <f>(I30+I31)/F6*100</f>
        <v>#DIV/0!</v>
      </c>
      <c r="J36" s="76" t="e">
        <f>(J30+J31)/H6*100</f>
        <v>#DIV/0!</v>
      </c>
      <c r="K36" s="76" t="e">
        <f>(K30+K31)/J6*100</f>
        <v>#DIV/0!</v>
      </c>
      <c r="L36" s="76" t="e">
        <f>(L30+L31)/J6*100</f>
        <v>#DIV/0!</v>
      </c>
      <c r="M36" s="76" t="e">
        <f>(M30+M31)/D6*100</f>
        <v>#DIV/0!</v>
      </c>
      <c r="N36" s="76" t="e">
        <f>(N30+N31)/F6*100</f>
        <v>#DIV/0!</v>
      </c>
      <c r="O36" s="76" t="e">
        <f>(O30+O31)/H6*100</f>
        <v>#DIV/0!</v>
      </c>
      <c r="P36" s="76" t="e">
        <f>(P30+P31)/J6*100</f>
        <v>#DIV/0!</v>
      </c>
      <c r="Q36" s="76" t="e">
        <f>(Q30+Q31)/J6*100</f>
        <v>#DIV/0!</v>
      </c>
      <c r="R36" s="76" t="e">
        <f>(R30+R31)/D6*100</f>
        <v>#DIV/0!</v>
      </c>
      <c r="S36" s="76" t="e">
        <f>(S30+S31)/F6*100</f>
        <v>#DIV/0!</v>
      </c>
      <c r="T36" s="76" t="e">
        <f>(T30+T31)/H6*100</f>
        <v>#DIV/0!</v>
      </c>
      <c r="U36" s="76" t="e">
        <f>(U30+U31)/J6*100</f>
        <v>#DIV/0!</v>
      </c>
      <c r="V36" s="76" t="e">
        <f>(V30+V31)/J6*100</f>
        <v>#DIV/0!</v>
      </c>
      <c r="W36" s="76" t="e">
        <f>(W30+W31)/D6*100</f>
        <v>#DIV/0!</v>
      </c>
      <c r="X36" s="76" t="e">
        <f>(X30+X31)/F6*100</f>
        <v>#DIV/0!</v>
      </c>
      <c r="Y36" s="76" t="e">
        <f>(Y30+Y31)/H6*100</f>
        <v>#DIV/0!</v>
      </c>
      <c r="Z36" s="76" t="e">
        <f>(Z30+Z31)/J6*100</f>
        <v>#DIV/0!</v>
      </c>
      <c r="AA36" s="76" t="e">
        <f>(AA30+AA31)/J6*100</f>
        <v>#DIV/0!</v>
      </c>
      <c r="AB36" s="76" t="e">
        <f>(AB30+AB31)/D6*100</f>
        <v>#DIV/0!</v>
      </c>
      <c r="AC36" s="76" t="e">
        <f>(AC30+AC31)/F6*100</f>
        <v>#DIV/0!</v>
      </c>
      <c r="AD36" s="76" t="e">
        <f>(AD30+AD31)/H6*100</f>
        <v>#DIV/0!</v>
      </c>
      <c r="AE36" s="76" t="e">
        <f>(AE30+AE31)/J6*100</f>
        <v>#DIV/0!</v>
      </c>
      <c r="AF36" s="76" t="e">
        <f>(AF30+AF31)/J6*100</f>
        <v>#DIV/0!</v>
      </c>
      <c r="AG36" s="76" t="e">
        <f>(AG30+AG31)/D6*100</f>
        <v>#DIV/0!</v>
      </c>
      <c r="AH36" s="76" t="e">
        <f>(AH30+AH31)/F6*100</f>
        <v>#DIV/0!</v>
      </c>
      <c r="AI36" s="76" t="e">
        <f>(AI30+AI31)/H6*100</f>
        <v>#DIV/0!</v>
      </c>
      <c r="AJ36" s="76" t="e">
        <f>(AJ30+AJ31)/J6*100</f>
        <v>#DIV/0!</v>
      </c>
      <c r="AK36" s="76" t="e">
        <f>(AK30+AK31)/J6*100</f>
        <v>#DIV/0!</v>
      </c>
      <c r="AL36" s="76" t="e">
        <f>(AL30+AL31)/D6*100</f>
        <v>#DIV/0!</v>
      </c>
      <c r="AM36" s="76" t="e">
        <f>(AM30+AM31)/F6*100</f>
        <v>#DIV/0!</v>
      </c>
      <c r="AN36" s="76" t="e">
        <f>(AN30+AN31)/H6*100</f>
        <v>#DIV/0!</v>
      </c>
      <c r="AO36" s="76" t="e">
        <f>(AO30+AO31)/J6*100</f>
        <v>#DIV/0!</v>
      </c>
      <c r="AP36" s="76" t="e">
        <f>(AP30+AP31)/J6*100</f>
        <v>#DIV/0!</v>
      </c>
      <c r="AQ36" s="76" t="e">
        <f>(AQ30+AQ31)/D6*100</f>
        <v>#DIV/0!</v>
      </c>
      <c r="AR36" s="76" t="e">
        <f>(AR30+AR31)/F6*100</f>
        <v>#DIV/0!</v>
      </c>
      <c r="AS36" s="76" t="e">
        <f>(AS30+AS31)/H6*100</f>
        <v>#DIV/0!</v>
      </c>
      <c r="AT36" s="76" t="e">
        <f>(AT30+AT31)/J6*100</f>
        <v>#DIV/0!</v>
      </c>
      <c r="AU36" s="76" t="e">
        <f>(AU30+AU31)/J6*100</f>
        <v>#DIV/0!</v>
      </c>
      <c r="AV36" s="76" t="e">
        <f>(AV30+AV31)/D6*100</f>
        <v>#DIV/0!</v>
      </c>
      <c r="AW36" s="76" t="e">
        <f>(AW30+AW31)/F6*100</f>
        <v>#DIV/0!</v>
      </c>
      <c r="AX36" s="76" t="e">
        <f>(AX30+AX31)/H6*100</f>
        <v>#DIV/0!</v>
      </c>
      <c r="AY36" s="76" t="e">
        <f>(AY30+AY31)/J6*100</f>
        <v>#DIV/0!</v>
      </c>
      <c r="AZ36" s="76" t="e">
        <f>(AZ30+AZ31)/J6*100</f>
        <v>#DIV/0!</v>
      </c>
      <c r="BA36" s="76" t="e">
        <f>(BA30+BA31)/D6*100</f>
        <v>#DIV/0!</v>
      </c>
      <c r="BB36" s="76" t="e">
        <f>(BB30+BB31)/F6*100</f>
        <v>#DIV/0!</v>
      </c>
      <c r="BC36" s="76" t="e">
        <f>(BC30+BC31)/H6*100</f>
        <v>#DIV/0!</v>
      </c>
      <c r="BD36" s="76" t="e">
        <f>(BD30+BD31)/J6*100</f>
        <v>#DIV/0!</v>
      </c>
      <c r="BE36" s="76" t="e">
        <f>(BE30+BE31)/J6*100</f>
        <v>#DIV/0!</v>
      </c>
      <c r="BF36" s="76" t="e">
        <f>(BF30+BF31)/D6*100</f>
        <v>#DIV/0!</v>
      </c>
      <c r="BG36" s="76" t="e">
        <f>(BG30+BG31)/F6*100</f>
        <v>#DIV/0!</v>
      </c>
      <c r="BH36" s="76" t="e">
        <f>(BH30+BH31)/H6*100</f>
        <v>#DIV/0!</v>
      </c>
      <c r="BI36" s="76" t="e">
        <f>(BI30+BI31)/J6*100</f>
        <v>#DIV/0!</v>
      </c>
      <c r="BJ36" s="76" t="e">
        <f>(BJ30+BJ31)/J6*100</f>
        <v>#DIV/0!</v>
      </c>
      <c r="BK36" s="76" t="e">
        <f>(BK30+BK31)/D6*100</f>
        <v>#DIV/0!</v>
      </c>
      <c r="BL36" s="76" t="e">
        <f>(BL30+BL31)/F6*100</f>
        <v>#DIV/0!</v>
      </c>
      <c r="BM36" s="76" t="e">
        <f>(BM30+BM31)/H6*100</f>
        <v>#DIV/0!</v>
      </c>
      <c r="BN36" s="76" t="e">
        <f>(BN30+BN31)/J6*100</f>
        <v>#DIV/0!</v>
      </c>
      <c r="BO36" s="76" t="e">
        <f>(BO30+BO31)/J6*100</f>
        <v>#DIV/0!</v>
      </c>
      <c r="BP36" s="76"/>
      <c r="BQ36" s="76"/>
      <c r="BR36" s="76"/>
      <c r="BS36" s="76"/>
      <c r="BT36" s="76"/>
      <c r="BU36" s="76" t="e">
        <f>(BU30+BU31)/D6*100</f>
        <v>#DIV/0!</v>
      </c>
      <c r="BV36" s="76" t="e">
        <f>(BV30+BV31)/F6*100</f>
        <v>#DIV/0!</v>
      </c>
      <c r="BW36" s="76" t="e">
        <f>(BW30+BW31)/H6*100</f>
        <v>#DIV/0!</v>
      </c>
      <c r="BX36" s="76" t="e">
        <f>(BX30+BX31)/J6*100</f>
        <v>#DIV/0!</v>
      </c>
      <c r="BY36" s="76" t="e">
        <f>(BY30+BY31)/J6*100</f>
        <v>#DIV/0!</v>
      </c>
      <c r="BZ36" s="76" t="e">
        <f>(BZ30+BZ31)/D6*100</f>
        <v>#DIV/0!</v>
      </c>
      <c r="CA36" s="76" t="e">
        <f>(CA30+CA31)/F6*100</f>
        <v>#DIV/0!</v>
      </c>
      <c r="CB36" s="76" t="e">
        <f>(CB30+CB31)/H6*100</f>
        <v>#DIV/0!</v>
      </c>
      <c r="CC36" s="76" t="e">
        <f>(CC30+CC31)/J6*100</f>
        <v>#DIV/0!</v>
      </c>
      <c r="CD36" s="76" t="e">
        <f>(CD30+CD31)/J6*100</f>
        <v>#DIV/0!</v>
      </c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23"/>
      <c r="CZ36" s="23"/>
      <c r="DA36" s="23"/>
      <c r="DB36" s="23"/>
      <c r="DC36" s="23"/>
    </row>
    <row r="37" spans="1:107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23"/>
      <c r="CZ37" s="23"/>
      <c r="DA37" s="23"/>
      <c r="DB37" s="23"/>
      <c r="DC37" s="23"/>
    </row>
    <row r="38" spans="1:107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23"/>
      <c r="CX38" s="23"/>
      <c r="CY38" s="23"/>
      <c r="CZ38" s="23"/>
      <c r="DA38" s="23"/>
      <c r="DB38" s="3"/>
      <c r="DC38" s="3"/>
    </row>
    <row r="39" spans="1:107" ht="13.5" thickBot="1">
      <c r="A39" s="6"/>
      <c r="B39" s="43" t="s">
        <v>12</v>
      </c>
      <c r="C39" s="72" t="e">
        <f>(C34+H34+M34+R34+W34+AB34+AG34+AL34+AQ34+AV34+BA34+BF34+BK34+BU34+BZ34)/S3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SUM(C30+H30+M30+R30+W30+AB30+AG30+AL30+AQ30+AV30+BA30+BF30+BK30+BU30+BZ30)</f>
        <v>0</v>
      </c>
      <c r="S39" s="204"/>
      <c r="T39" s="204">
        <f>SUM(D30+I30+N30+S30+X30+AC30+AH30+AM30+AR30+AW30+BB30+BG30+BL30+BV30+CA30)</f>
        <v>0</v>
      </c>
      <c r="U39" s="204"/>
      <c r="V39" s="204">
        <f>SUM(E30+J30+O30+T30+Y30+AD30+AI30+AN30+AS30+AX30+BC30+BH30+BM30+BW30+CB30)</f>
        <v>0</v>
      </c>
      <c r="W39" s="204"/>
      <c r="X39" s="204">
        <f>SUM(F30+K30+P30+U30+Z30+AE30+AJ30+AO30+AT30+AY30+BD30+BI30+BN30+BX30+CC30)</f>
        <v>0</v>
      </c>
      <c r="Y39" s="204"/>
      <c r="Z39" s="200">
        <f>SUM(G30+L30+Q30+V30+AA30+AF30+AK30+AP30+AU30+AZ30+BE30+BJ30+BO30+BY30+CD30)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23"/>
      <c r="CX39" s="23"/>
      <c r="CY39" s="23"/>
      <c r="CZ39" s="23"/>
      <c r="DA39" s="23"/>
      <c r="DB39" s="3"/>
      <c r="DC39" s="3"/>
    </row>
    <row r="40" spans="1:107" ht="13.5" thickBot="1">
      <c r="A40" s="6"/>
      <c r="B40" s="43" t="s">
        <v>13</v>
      </c>
      <c r="C40" s="72" t="e">
        <f>(D34+I34+N34+S34+X34+AC34+AH34+AM34+AR34+AW34+BB34+BG34+BL34+BV34+CA34)/U3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>SUM(C31+H31+M31+R31+W31+AB31+AG31+AL31+AQ31+AV31+BA31+BF31+BK31+BU31+BZ31)</f>
        <v>0</v>
      </c>
      <c r="S40" s="204"/>
      <c r="T40" s="204">
        <f>SUM(D31+I31+N31+S31+X31+AC31+AH31+AM31+AR31+AW31+BB31+BG31+BL31+BV31+CA31)</f>
        <v>0</v>
      </c>
      <c r="U40" s="204"/>
      <c r="V40" s="204">
        <f>SUM(E31+J31+O31+T31+Y31+AD31+AI31+AN31+AS31+AX31+BC31+BH31+BM31+BW31+CB31)</f>
        <v>0</v>
      </c>
      <c r="W40" s="204"/>
      <c r="X40" s="204">
        <f>SUM(F31+K31+P31+U31+Z31+AE31+AJ31+AO31+AT31+AY31+BD31+BI31+BN31+BX31+CC31)</f>
        <v>0</v>
      </c>
      <c r="Y40" s="204"/>
      <c r="Z40" s="200">
        <f>SUM(G31+L31+Q31+V31+AA31+AF31+AK31+AP31+AU31+AZ31+BE31+BJ31+BO31+BY31+CD31)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23"/>
      <c r="CX40" s="23"/>
      <c r="CY40" s="23"/>
      <c r="CZ40" s="23"/>
      <c r="DA40" s="23"/>
      <c r="DB40" s="3"/>
      <c r="DC40" s="3"/>
    </row>
    <row r="41" spans="1:107" ht="13.5" thickBot="1">
      <c r="A41" s="6"/>
      <c r="B41" s="43" t="s">
        <v>14</v>
      </c>
      <c r="C41" s="72" t="e">
        <f>(E34+J34+O34+T34+Y34+AD34+AI34+AN34+AS34+AX34+BC34+BH34+BM34+BW34+CB34)/W3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>SUM(C32+H32+M32+R32+W32+AB32+AG32+AL32+AQ32+AV32+BA32+BF32+BK32+BU32+BZ32)</f>
        <v>0</v>
      </c>
      <c r="S41" s="204"/>
      <c r="T41" s="204">
        <f>SUM(D32+I32+N32+S32+X32+AC32+AH32+AM32+AR32+AW32+BB32+BG32+BL32+BV32+CA32)</f>
        <v>0</v>
      </c>
      <c r="U41" s="204"/>
      <c r="V41" s="204">
        <f>SUM(E32+J32+O32+T32+Y32+AD32+AI32+AN32+AS32+AX32+BC32+BH32+BM32+BW32+CB32)</f>
        <v>0</v>
      </c>
      <c r="W41" s="204"/>
      <c r="X41" s="204">
        <f>SUM(F32+K32+P32+U32+Z32+AE32+AJ32+AO32+AT32+AY32+BD32+BI32+BN32+BX32+CC32)</f>
        <v>0</v>
      </c>
      <c r="Y41" s="204"/>
      <c r="Z41" s="200">
        <f>SUM(G32+L32+Q32+V32+AA32+AF32+AK32+AP32+AU32+AZ32+BE32+BJ32+BO32+BY32+CD32)</f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23"/>
      <c r="CX41" s="23"/>
      <c r="CY41" s="23"/>
      <c r="CZ41" s="23"/>
      <c r="DA41" s="23"/>
      <c r="DB41" s="3"/>
      <c r="DC41" s="3"/>
    </row>
    <row r="42" spans="1:107" ht="13.5" thickBot="1">
      <c r="A42" s="6"/>
      <c r="B42" s="43" t="s">
        <v>15</v>
      </c>
      <c r="C42" s="72" t="e">
        <f>(F34+K34+P34+U34+Z34+AE34+AJ34+AO34+AT34+AY34+BD34+BI34+BN34+BX34+CC34)/Y3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SUM(C33+H33+M33+R33+W33+AB33+AG33+AL33+AQ33+AV33+BA33+BF33+BK33+BU33+BZ33)</f>
        <v>0</v>
      </c>
      <c r="S42" s="204"/>
      <c r="T42" s="204">
        <f>SUM(D33+I33+N33+S33+X33+AC33+AH33+AM33+AR33+AW33+BB33+BG33+BL33+BV33+CA33)</f>
        <v>0</v>
      </c>
      <c r="U42" s="204"/>
      <c r="V42" s="204">
        <f>SUM(E33+J33+O33+T33+Y33+AD33+AI33+AN33+AS33+AX33+BC33+BH33+BM33+BW33+CB33)</f>
        <v>0</v>
      </c>
      <c r="W42" s="204"/>
      <c r="X42" s="204">
        <f>SUM(F33+K33+P33+U33+Z33+AE33+AJ33+AO33+AT33+AY33+BD33+BI33+BN33+BX33+CC33)</f>
        <v>0</v>
      </c>
      <c r="Y42" s="204"/>
      <c r="Z42" s="200">
        <f>SUM(G33+L33+Q33+V33+AA33+AF33+AK33+AP33+AU33+AZ33+BE33+BJ33+BO33+BY33+CD33)</f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23"/>
      <c r="CX42" s="23"/>
      <c r="CY42" s="23"/>
      <c r="CZ42" s="23"/>
      <c r="DA42" s="23"/>
      <c r="DB42" s="3"/>
      <c r="DC42" s="3"/>
    </row>
    <row r="43" spans="1:107" ht="13.5" thickBot="1">
      <c r="A43" s="6"/>
      <c r="B43" s="45" t="s">
        <v>48</v>
      </c>
      <c r="C43" s="72" t="e">
        <f>(G34+L34+Q34+V34+AA34+AF34+AK34+AP34+AU34+AZ34+BE34+BJ34+BO34+BY34+CD34)/Y3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23"/>
      <c r="CX43" s="23"/>
      <c r="CY43" s="23"/>
      <c r="CZ43" s="23"/>
      <c r="DA43" s="23"/>
      <c r="DB43" s="3"/>
      <c r="DC43" s="3"/>
    </row>
    <row r="44" spans="1:107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23"/>
      <c r="CZ44" s="23"/>
      <c r="DA44" s="23"/>
      <c r="DB44" s="23"/>
      <c r="DC44" s="23"/>
    </row>
    <row r="45" spans="1:107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44"/>
      <c r="CZ45" s="44"/>
      <c r="DA45" s="44"/>
      <c r="DB45" s="44"/>
      <c r="DC45" s="44"/>
    </row>
    <row r="46" spans="1:107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</row>
    <row r="47" spans="1:107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7"/>
      <c r="CZ47" s="7"/>
      <c r="DA47" s="7"/>
      <c r="DB47" s="7"/>
      <c r="DC47" s="7"/>
    </row>
    <row r="48" spans="1:107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>
      <c r="A52" s="207" t="s">
        <v>59</v>
      </c>
      <c r="B52" s="207"/>
      <c r="C52" s="208" t="s">
        <v>107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</sheetData>
  <mergeCells count="98">
    <mergeCell ref="A1:AV1"/>
    <mergeCell ref="D2:E2"/>
    <mergeCell ref="F2:G2"/>
    <mergeCell ref="H2:I2"/>
    <mergeCell ref="J2:K2"/>
    <mergeCell ref="S2:T2"/>
    <mergeCell ref="U2:V2"/>
    <mergeCell ref="W2:X2"/>
    <mergeCell ref="Y2:Z2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3:C3"/>
    <mergeCell ref="D3:E3"/>
    <mergeCell ref="F3:G3"/>
    <mergeCell ref="H3:I3"/>
    <mergeCell ref="J3:K3"/>
    <mergeCell ref="M3:R3"/>
    <mergeCell ref="A6:C6"/>
    <mergeCell ref="D6:E6"/>
    <mergeCell ref="F6:G6"/>
    <mergeCell ref="H6:I6"/>
    <mergeCell ref="J6:K6"/>
    <mergeCell ref="A5:C5"/>
    <mergeCell ref="D5:E5"/>
    <mergeCell ref="F5:G5"/>
    <mergeCell ref="H5:I5"/>
    <mergeCell ref="J5:K5"/>
    <mergeCell ref="AQ8:AU8"/>
    <mergeCell ref="AV8:AZ8"/>
    <mergeCell ref="A8:A9"/>
    <mergeCell ref="B8:B9"/>
    <mergeCell ref="C8:G8"/>
    <mergeCell ref="H8:L8"/>
    <mergeCell ref="M8:Q8"/>
    <mergeCell ref="R8:V8"/>
    <mergeCell ref="CJ8:CN8"/>
    <mergeCell ref="CO8:CS8"/>
    <mergeCell ref="CT8:CX8"/>
    <mergeCell ref="CY8:DC8"/>
    <mergeCell ref="A30:B30"/>
    <mergeCell ref="CY30:DC30"/>
    <mergeCell ref="BA8:BE8"/>
    <mergeCell ref="BF8:BJ8"/>
    <mergeCell ref="BK8:BO8"/>
    <mergeCell ref="BU8:BY8"/>
    <mergeCell ref="BZ8:CD8"/>
    <mergeCell ref="CE8:CI8"/>
    <mergeCell ref="W8:AA8"/>
    <mergeCell ref="AB8:AF8"/>
    <mergeCell ref="AG8:AK8"/>
    <mergeCell ref="AL8:AP8"/>
    <mergeCell ref="Z38:AA38"/>
    <mergeCell ref="A31:B31"/>
    <mergeCell ref="A32:B32"/>
    <mergeCell ref="A33:B33"/>
    <mergeCell ref="A34:B34"/>
    <mergeCell ref="A36:B36"/>
    <mergeCell ref="A38:C38"/>
    <mergeCell ref="E38:Q38"/>
    <mergeCell ref="R38:S38"/>
    <mergeCell ref="T38:U38"/>
    <mergeCell ref="V38:W38"/>
    <mergeCell ref="X38:Y38"/>
    <mergeCell ref="Z40:AA40"/>
    <mergeCell ref="P39:Q39"/>
    <mergeCell ref="R39:S39"/>
    <mergeCell ref="T39:U39"/>
    <mergeCell ref="V39:W39"/>
    <mergeCell ref="X39:Y39"/>
    <mergeCell ref="Z39:AA39"/>
    <mergeCell ref="P40:Q40"/>
    <mergeCell ref="R40:S40"/>
    <mergeCell ref="T40:U40"/>
    <mergeCell ref="V40:W40"/>
    <mergeCell ref="X40:Y40"/>
    <mergeCell ref="A45:B45"/>
    <mergeCell ref="A52:B52"/>
    <mergeCell ref="C52:J52"/>
    <mergeCell ref="BP8:BT8"/>
    <mergeCell ref="P42:Q42"/>
    <mergeCell ref="R42:S42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</mergeCells>
  <conditionalFormatting sqref="AI10:AJ29 AN10:AN12 G10:Z29 AB10:AG29">
    <cfRule type="cellIs" dxfId="14" priority="6" stopIfTrue="1" operator="equal">
      <formula>2</formula>
    </cfRule>
  </conditionalFormatting>
  <conditionalFormatting sqref="AA10:AA29">
    <cfRule type="cellIs" dxfId="13" priority="5" stopIfTrue="1" operator="equal">
      <formula>2</formula>
    </cfRule>
  </conditionalFormatting>
  <conditionalFormatting sqref="C10:CD25 G26 L26 Q26 V26 AA26 AF26 AK26 AP26 AU26 AZ26 BE26 BJ26 BO26:BT26 BY26 CD26 BT11:BT26">
    <cfRule type="containsText" dxfId="12" priority="4" operator="containsText" text="2">
      <formula>NOT(ISERROR(SEARCH("2",C10)))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60"/>
  <sheetViews>
    <sheetView workbookViewId="0">
      <selection activeCell="C50" sqref="C50"/>
    </sheetView>
  </sheetViews>
  <sheetFormatPr defaultRowHeight="12.75"/>
  <cols>
    <col min="1" max="1" width="3.140625" customWidth="1"/>
    <col min="2" max="2" width="22.5703125" customWidth="1"/>
    <col min="3" max="3" width="5.42578125" customWidth="1"/>
    <col min="4" max="4" width="4.140625" customWidth="1"/>
    <col min="5" max="5" width="3.5703125" customWidth="1"/>
    <col min="6" max="6" width="3.140625" customWidth="1"/>
    <col min="7" max="7" width="3.28515625" customWidth="1"/>
    <col min="8" max="8" width="3.7109375" customWidth="1"/>
    <col min="9" max="9" width="3.42578125" customWidth="1"/>
    <col min="10" max="10" width="3.7109375" customWidth="1"/>
    <col min="11" max="11" width="3.5703125" customWidth="1"/>
    <col min="12" max="12" width="3.28515625" customWidth="1"/>
    <col min="13" max="14" width="3.42578125" customWidth="1"/>
    <col min="15" max="15" width="3.85546875" customWidth="1"/>
    <col min="16" max="17" width="3.5703125" customWidth="1"/>
    <col min="18" max="18" width="3.7109375" customWidth="1"/>
    <col min="19" max="19" width="3.42578125" customWidth="1"/>
    <col min="20" max="20" width="3.5703125" customWidth="1"/>
    <col min="21" max="22" width="3.42578125" customWidth="1"/>
    <col min="23" max="25" width="3.5703125" customWidth="1"/>
    <col min="26" max="26" width="3.28515625" customWidth="1"/>
    <col min="27" max="27" width="3.7109375" customWidth="1"/>
    <col min="28" max="28" width="4.140625" customWidth="1"/>
    <col min="29" max="29" width="4" customWidth="1"/>
    <col min="30" max="32" width="3.5703125" customWidth="1"/>
    <col min="33" max="33" width="3.42578125" customWidth="1"/>
    <col min="34" max="38" width="3.5703125" customWidth="1"/>
    <col min="39" max="40" width="3.42578125" customWidth="1"/>
    <col min="41" max="42" width="3.5703125" customWidth="1"/>
    <col min="43" max="43" width="4" customWidth="1"/>
    <col min="44" max="44" width="3.5703125" customWidth="1"/>
    <col min="45" max="46" width="4" customWidth="1"/>
    <col min="47" max="47" width="3.85546875" customWidth="1"/>
    <col min="48" max="48" width="4.28515625" customWidth="1"/>
    <col min="49" max="49" width="4" customWidth="1"/>
    <col min="50" max="50" width="4.28515625" customWidth="1"/>
    <col min="51" max="52" width="4" customWidth="1"/>
    <col min="53" max="53" width="3.85546875" customWidth="1"/>
    <col min="54" max="55" width="4" customWidth="1"/>
    <col min="56" max="56" width="4.140625" customWidth="1"/>
    <col min="57" max="57" width="3.7109375" customWidth="1"/>
    <col min="58" max="58" width="3.85546875" customWidth="1"/>
    <col min="59" max="59" width="4" customWidth="1"/>
    <col min="60" max="60" width="3.85546875" customWidth="1"/>
    <col min="61" max="61" width="4" customWidth="1"/>
    <col min="62" max="62" width="4.140625" customWidth="1"/>
    <col min="63" max="63" width="3.85546875" customWidth="1"/>
    <col min="64" max="65" width="4" customWidth="1"/>
    <col min="66" max="66" width="4.140625" customWidth="1"/>
    <col min="67" max="68" width="4" customWidth="1"/>
    <col min="69" max="69" width="4.140625" customWidth="1"/>
    <col min="70" max="70" width="3.85546875" customWidth="1"/>
    <col min="71" max="72" width="4" customWidth="1"/>
    <col min="73" max="73" width="3.85546875" customWidth="1"/>
    <col min="74" max="74" width="4" customWidth="1"/>
    <col min="75" max="75" width="4.42578125" customWidth="1"/>
    <col min="76" max="76" width="4.140625" customWidth="1"/>
    <col min="77" max="77" width="4.28515625" customWidth="1"/>
    <col min="78" max="78" width="4.140625" customWidth="1"/>
    <col min="79" max="79" width="3.85546875" customWidth="1"/>
    <col min="80" max="80" width="4" customWidth="1"/>
    <col min="81" max="81" width="3.7109375" customWidth="1"/>
    <col min="82" max="82" width="4" customWidth="1"/>
    <col min="83" max="83" width="4.42578125" customWidth="1"/>
    <col min="84" max="84" width="4.28515625" customWidth="1"/>
    <col min="85" max="86" width="4.42578125" customWidth="1"/>
    <col min="87" max="87" width="4.28515625" customWidth="1"/>
    <col min="88" max="89" width="4" customWidth="1"/>
    <col min="90" max="90" width="3.5703125" customWidth="1"/>
    <col min="91" max="92" width="4.140625" customWidth="1"/>
    <col min="93" max="96" width="4" customWidth="1"/>
    <col min="97" max="97" width="4.42578125" customWidth="1"/>
    <col min="98" max="98" width="4" customWidth="1"/>
    <col min="99" max="99" width="4.28515625" customWidth="1"/>
    <col min="100" max="100" width="3.85546875" customWidth="1"/>
    <col min="101" max="101" width="4.140625" customWidth="1"/>
    <col min="102" max="102" width="4" customWidth="1"/>
    <col min="103" max="103" width="5.42578125" customWidth="1"/>
    <col min="104" max="104" width="5.7109375" customWidth="1"/>
    <col min="105" max="105" width="5.42578125" customWidth="1"/>
    <col min="106" max="106" width="5.7109375" customWidth="1"/>
    <col min="107" max="107" width="5.5703125" customWidth="1"/>
  </cols>
  <sheetData>
    <row r="1" spans="1:107" ht="15">
      <c r="A1" s="168" t="s">
        <v>142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3"/>
    </row>
    <row r="2" spans="1:107" ht="27.75" customHeight="1">
      <c r="A2" s="110"/>
      <c r="B2" s="110"/>
      <c r="C2" s="110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61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3"/>
    </row>
    <row r="3" spans="1:107" ht="15">
      <c r="A3" s="156" t="s">
        <v>94</v>
      </c>
      <c r="B3" s="156"/>
      <c r="C3" s="156"/>
      <c r="D3" s="159"/>
      <c r="E3" s="160"/>
      <c r="F3" s="161"/>
      <c r="G3" s="162"/>
      <c r="H3" s="161"/>
      <c r="I3" s="162"/>
      <c r="J3" s="161"/>
      <c r="K3" s="162"/>
      <c r="L3" s="3"/>
      <c r="M3" s="198" t="s">
        <v>100</v>
      </c>
      <c r="N3" s="198"/>
      <c r="O3" s="198"/>
      <c r="P3" s="198"/>
      <c r="Q3" s="198"/>
      <c r="R3" s="198"/>
      <c r="S3" s="159"/>
      <c r="T3" s="160"/>
      <c r="U3" s="159"/>
      <c r="V3" s="160"/>
      <c r="W3" s="159"/>
      <c r="X3" s="160"/>
      <c r="Y3" s="159"/>
      <c r="Z3" s="16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3"/>
    </row>
    <row r="4" spans="1:107" ht="15">
      <c r="A4" s="156" t="s">
        <v>95</v>
      </c>
      <c r="B4" s="156"/>
      <c r="C4" s="156"/>
      <c r="D4" s="159"/>
      <c r="E4" s="160"/>
      <c r="F4" s="161"/>
      <c r="G4" s="162"/>
      <c r="H4" s="161"/>
      <c r="I4" s="162"/>
      <c r="J4" s="161"/>
      <c r="K4" s="162"/>
      <c r="L4" s="3"/>
      <c r="M4" s="110"/>
      <c r="N4" s="113"/>
      <c r="O4" s="113"/>
      <c r="P4" s="113"/>
      <c r="Q4" s="113"/>
      <c r="R4" s="113"/>
      <c r="S4" s="113"/>
      <c r="T4" s="116"/>
      <c r="U4" s="116"/>
      <c r="V4" s="46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3"/>
    </row>
    <row r="5" spans="1:107" ht="15">
      <c r="A5" s="156" t="s">
        <v>96</v>
      </c>
      <c r="B5" s="156"/>
      <c r="C5" s="156"/>
      <c r="D5" s="159"/>
      <c r="E5" s="160"/>
      <c r="F5" s="161"/>
      <c r="G5" s="162"/>
      <c r="H5" s="161"/>
      <c r="I5" s="162"/>
      <c r="J5" s="161"/>
      <c r="K5" s="162"/>
      <c r="L5" s="3"/>
      <c r="M5" s="110"/>
      <c r="N5" s="113"/>
      <c r="O5" s="113"/>
      <c r="P5" s="113"/>
      <c r="Q5" s="113"/>
      <c r="R5" s="113"/>
      <c r="S5" s="113"/>
      <c r="T5" s="115"/>
      <c r="U5" s="115"/>
      <c r="V5" s="46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3"/>
    </row>
    <row r="6" spans="1:107" ht="15">
      <c r="A6" s="156" t="s">
        <v>97</v>
      </c>
      <c r="B6" s="156"/>
      <c r="C6" s="156"/>
      <c r="D6" s="157"/>
      <c r="E6" s="157"/>
      <c r="F6" s="158"/>
      <c r="G6" s="158"/>
      <c r="H6" s="158"/>
      <c r="I6" s="158"/>
      <c r="J6" s="158"/>
      <c r="K6" s="158"/>
      <c r="L6" s="3"/>
      <c r="M6" s="110"/>
      <c r="N6" s="113"/>
      <c r="O6" s="113"/>
      <c r="P6" s="113"/>
      <c r="Q6" s="113"/>
      <c r="R6" s="113"/>
      <c r="S6" s="113"/>
      <c r="T6" s="114"/>
      <c r="U6" s="46"/>
      <c r="V6" s="46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3"/>
    </row>
    <row r="7" spans="1:107" ht="15.75" thickBot="1">
      <c r="A7" s="110"/>
      <c r="B7" s="110"/>
      <c r="C7" s="106"/>
      <c r="D7" s="106"/>
      <c r="E7" s="106"/>
      <c r="F7" s="106"/>
      <c r="G7" s="110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3"/>
    </row>
    <row r="8" spans="1:107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103</v>
      </c>
      <c r="S8" s="177"/>
      <c r="T8" s="177"/>
      <c r="U8" s="177"/>
      <c r="V8" s="178"/>
      <c r="W8" s="176" t="s">
        <v>104</v>
      </c>
      <c r="X8" s="177"/>
      <c r="Y8" s="177"/>
      <c r="Z8" s="177"/>
      <c r="AA8" s="178"/>
      <c r="AB8" s="176" t="s">
        <v>2</v>
      </c>
      <c r="AC8" s="177"/>
      <c r="AD8" s="177"/>
      <c r="AE8" s="177"/>
      <c r="AF8" s="178"/>
      <c r="AG8" s="176" t="s">
        <v>105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106</v>
      </c>
      <c r="BQ8" s="177"/>
      <c r="BR8" s="177"/>
      <c r="BS8" s="177"/>
      <c r="BT8" s="178"/>
      <c r="BU8" s="176" t="s">
        <v>24</v>
      </c>
      <c r="BV8" s="177"/>
      <c r="BW8" s="177"/>
      <c r="BX8" s="177"/>
      <c r="BY8" s="178"/>
      <c r="BZ8" s="176" t="s">
        <v>19</v>
      </c>
      <c r="CA8" s="177"/>
      <c r="CB8" s="177"/>
      <c r="CC8" s="177"/>
      <c r="CD8" s="178"/>
      <c r="CE8" s="176" t="s">
        <v>43</v>
      </c>
      <c r="CF8" s="177"/>
      <c r="CG8" s="177"/>
      <c r="CH8" s="177"/>
      <c r="CI8" s="178"/>
      <c r="CJ8" s="176" t="s">
        <v>42</v>
      </c>
      <c r="CK8" s="177"/>
      <c r="CL8" s="177"/>
      <c r="CM8" s="177"/>
      <c r="CN8" s="178"/>
      <c r="CO8" s="176" t="s">
        <v>44</v>
      </c>
      <c r="CP8" s="177"/>
      <c r="CQ8" s="177"/>
      <c r="CR8" s="177"/>
      <c r="CS8" s="178"/>
      <c r="CT8" s="176" t="s">
        <v>45</v>
      </c>
      <c r="CU8" s="177"/>
      <c r="CV8" s="177"/>
      <c r="CW8" s="177"/>
      <c r="CX8" s="178"/>
      <c r="CY8" s="181" t="s">
        <v>47</v>
      </c>
      <c r="CZ8" s="182"/>
      <c r="DA8" s="182"/>
      <c r="DB8" s="182"/>
      <c r="DC8" s="183"/>
    </row>
    <row r="9" spans="1:107" ht="69.7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  <c r="CY9" s="33" t="s">
        <v>12</v>
      </c>
      <c r="CZ9" s="33" t="s">
        <v>13</v>
      </c>
      <c r="DA9" s="33" t="s">
        <v>14</v>
      </c>
      <c r="DB9" s="33" t="s">
        <v>15</v>
      </c>
      <c r="DC9" s="32" t="s">
        <v>11</v>
      </c>
    </row>
    <row r="10" spans="1:107" ht="17.25" customHeight="1" thickBot="1">
      <c r="A10" s="24">
        <v>1</v>
      </c>
      <c r="B10" s="36"/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/>
      <c r="BM10" s="29"/>
      <c r="BN10" s="35"/>
      <c r="BO10" s="118" t="e">
        <f>AVERAGE(BK10:BN10)</f>
        <v>#DIV/0!</v>
      </c>
      <c r="BP10" s="31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30"/>
      <c r="CA10" s="31"/>
      <c r="CB10" s="31"/>
      <c r="CC10" s="35"/>
      <c r="CD10" s="88" t="e">
        <f>AVERAGE(BZ10:CC10)</f>
        <v>#DIV/0!</v>
      </c>
      <c r="CE10" s="92">
        <f t="shared" ref="CE10:CE26" si="0">COUNTIFS(C10:CD10,5,$C$9:$CD$9,"I четверть")</f>
        <v>0</v>
      </c>
      <c r="CF10" s="93">
        <f t="shared" ref="CF10:CF26" si="1">COUNTIFS(C10:CD10,5,$C$9:$CD$9,"II четверть")</f>
        <v>0</v>
      </c>
      <c r="CG10" s="94">
        <f t="shared" ref="CG10:CG26" si="2">COUNTIFS(C10:CD10,5,$C$9:$CD$9,"III четверть")</f>
        <v>0</v>
      </c>
      <c r="CH10" s="94">
        <f t="shared" ref="CH10:CH26" si="3">COUNTIFS(C10:CD10,5,$C$9:$CD$9,"IV четверть")</f>
        <v>0</v>
      </c>
      <c r="CI10" s="93">
        <f t="shared" ref="CI10:CI26" si="4">COUNTIFS(C10:CD10,5,$C$9:$CD$9,"Годовая")</f>
        <v>0</v>
      </c>
      <c r="CJ10" s="93">
        <f t="shared" ref="CJ10:CJ26" si="5">COUNTIFS(C10:CD10,4,$C$9:$CD$9,"I четверть")</f>
        <v>0</v>
      </c>
      <c r="CK10" s="93">
        <f t="shared" ref="CK10:CK26" si="6">COUNTIFS(C10:CD10,4,$C$9:$CD$9,"II четверть")</f>
        <v>0</v>
      </c>
      <c r="CL10" s="93">
        <f t="shared" ref="CL10:CL26" si="7">COUNTIFS(C10:CD10,4,$C$9:$CD$9,"III четверть")</f>
        <v>0</v>
      </c>
      <c r="CM10" s="93">
        <f t="shared" ref="CM10:CM26" si="8">COUNTIFS(C10:CD10,4,$C$9:$CD$9,"IV четверть")</f>
        <v>0</v>
      </c>
      <c r="CN10" s="94">
        <f t="shared" ref="CN10:CN26" si="9">COUNTIFS(C10:CD10,4,$C$9:$CD$9,"Годовая")</f>
        <v>0</v>
      </c>
      <c r="CO10" s="93">
        <f t="shared" ref="CO10:CO26" si="10">COUNTIFS(C10:CD10,3,$C$9:$CD$9,"I четверть")</f>
        <v>0</v>
      </c>
      <c r="CP10" s="93">
        <f t="shared" ref="CP10:CP26" si="11">COUNTIFS(C10:CD10,3,$C$9:$CD$9,"II четверть")</f>
        <v>0</v>
      </c>
      <c r="CQ10" s="94">
        <f t="shared" ref="CQ10:CQ26" si="12">COUNTIFS(C10:CD10,3,$C$9:$CD$9,"III четверть")</f>
        <v>0</v>
      </c>
      <c r="CR10" s="93">
        <f t="shared" ref="CR10:CR26" si="13">COUNTIFS(C10:CD10,3,$C$9:$CD$9,"IV четверть")</f>
        <v>0</v>
      </c>
      <c r="CS10" s="94">
        <f t="shared" ref="CS10:CS26" si="14">COUNTIFS(C10:CD10,3,$C$9:$CD$9,"Годовая")</f>
        <v>0</v>
      </c>
      <c r="CT10" s="93">
        <f t="shared" ref="CT10:CT24" si="15">COUNTIFS(C10:CD10,2,$C$9:$CD$9,"I четверть")</f>
        <v>0</v>
      </c>
      <c r="CU10" s="93">
        <f t="shared" ref="CU10:CU26" si="16">COUNTIFS(C10:CD10,2,$C$9:$CD$9,"II четверть")</f>
        <v>0</v>
      </c>
      <c r="CV10" s="93">
        <f t="shared" ref="CV10:CV26" si="17">COUNTIFS(C10:CD10,2,$C$9:$CD$9,"III четверть")</f>
        <v>0</v>
      </c>
      <c r="CW10" s="94">
        <f t="shared" ref="CW10:CW26" si="18">COUNTIFS(C10:CD10,2,$C$9:$CD$9,"IV четверть")</f>
        <v>0</v>
      </c>
      <c r="CX10" s="93">
        <f t="shared" ref="CX10:CX26" si="19">COUNTIFS(C10:CD10,2,$C$9:$CD$9,"Годовая")</f>
        <v>0</v>
      </c>
      <c r="CY10" s="95" t="e">
        <f>ROUNDUP((CE10*1+CJ10*0.64+CO10*0.36+CT10*0.14)/S3*100,0)</f>
        <v>#DIV/0!</v>
      </c>
      <c r="CZ10" s="95" t="e">
        <f>ROUNDUP((CF10*1+CK10*0.64+CP10*0.36+CU10*0.14)/U3*100,0)</f>
        <v>#DIV/0!</v>
      </c>
      <c r="DA10" s="95" t="e">
        <f>ROUNDUP((CG10*1+CL10*0.64+CQ10*0.36+CV10*0.14)/W3*100,0)</f>
        <v>#DIV/0!</v>
      </c>
      <c r="DB10" s="95" t="e">
        <f>ROUNDUP((CH10*1+CM10*0.64+CR10*0.36+CW10*0.14)/Y3*100,0)</f>
        <v>#DIV/0!</v>
      </c>
      <c r="DC10" s="95" t="e">
        <f>ROUNDUP((CI10*1+CN10*0.64+CS10*0.36+CX10*0.14)/Y3*100,0)</f>
        <v>#DIV/0!</v>
      </c>
    </row>
    <row r="11" spans="1:107" ht="14.25" thickBot="1">
      <c r="A11" s="24">
        <v>2</v>
      </c>
      <c r="B11" s="37"/>
      <c r="C11" s="16"/>
      <c r="D11" s="16"/>
      <c r="E11" s="16"/>
      <c r="F11" s="22"/>
      <c r="G11" s="103" t="e">
        <f t="shared" ref="G11:G29" si="20">AVERAGE(C11:F11)</f>
        <v>#DIV/0!</v>
      </c>
      <c r="H11" s="17"/>
      <c r="I11" s="18"/>
      <c r="J11" s="18"/>
      <c r="K11" s="20"/>
      <c r="L11" s="86" t="e">
        <f t="shared" ref="L11:L29" si="21">AVERAGE(H11:K11)</f>
        <v>#DIV/0!</v>
      </c>
      <c r="M11" s="11"/>
      <c r="N11" s="10"/>
      <c r="O11" s="10"/>
      <c r="P11" s="13"/>
      <c r="Q11" s="87" t="e">
        <f t="shared" ref="Q11:Q29" si="22">AVERAGE(M11:P11)</f>
        <v>#DIV/0!</v>
      </c>
      <c r="R11" s="11"/>
      <c r="S11" s="10"/>
      <c r="T11" s="10"/>
      <c r="U11" s="13"/>
      <c r="V11" s="87" t="e">
        <f t="shared" ref="V11:V29" si="23">AVERAGE(R11:U11)</f>
        <v>#DIV/0!</v>
      </c>
      <c r="W11" s="11"/>
      <c r="X11" s="10"/>
      <c r="Y11" s="10"/>
      <c r="Z11" s="13"/>
      <c r="AA11" s="87" t="e">
        <f t="shared" ref="AA11:AA29" si="24">AVERAGE(W11:Z11)</f>
        <v>#DIV/0!</v>
      </c>
      <c r="AB11" s="11"/>
      <c r="AC11" s="10"/>
      <c r="AD11" s="12"/>
      <c r="AE11" s="13"/>
      <c r="AF11" s="87" t="e">
        <f t="shared" ref="AF11:AF29" si="25">AVERAGE(AB11:AE11)</f>
        <v>#DIV/0!</v>
      </c>
      <c r="AG11" s="11"/>
      <c r="AH11" s="14"/>
      <c r="AI11" s="13"/>
      <c r="AJ11" s="13"/>
      <c r="AK11" s="105" t="e">
        <f t="shared" ref="AK11:AK29" si="26">AVERAGE(AG11:AJ11)</f>
        <v>#DIV/0!</v>
      </c>
      <c r="AL11" s="15"/>
      <c r="AM11" s="15"/>
      <c r="AN11" s="10"/>
      <c r="AO11" s="22"/>
      <c r="AP11" s="88" t="e">
        <f t="shared" ref="AP11:AP29" si="27">AVERAGE(AL11:AO11)</f>
        <v>#DIV/0!</v>
      </c>
      <c r="AQ11" s="14"/>
      <c r="AR11" s="22"/>
      <c r="AS11" s="22"/>
      <c r="AT11" s="22"/>
      <c r="AU11" s="88" t="e">
        <f t="shared" ref="AU11:AU24" si="28">AVERAGE(AQ11:AT11)</f>
        <v>#DIV/0!</v>
      </c>
      <c r="AV11" s="14"/>
      <c r="AW11" s="22"/>
      <c r="AX11" s="22"/>
      <c r="AY11" s="22"/>
      <c r="AZ11" s="89" t="e">
        <f t="shared" ref="AZ11:AZ29" si="29">AVERAGE(AV11:AY11)</f>
        <v>#DIV/0!</v>
      </c>
      <c r="BA11" s="14"/>
      <c r="BB11" s="22"/>
      <c r="BC11" s="22"/>
      <c r="BD11" s="22"/>
      <c r="BE11" s="89" t="e">
        <f t="shared" ref="BE11:BE29" si="30">AVERAGE(BA11:BD11)</f>
        <v>#DIV/0!</v>
      </c>
      <c r="BF11" s="15"/>
      <c r="BG11" s="16"/>
      <c r="BH11" s="16"/>
      <c r="BI11" s="22"/>
      <c r="BJ11" s="89" t="e">
        <f t="shared" ref="BJ11:BJ29" si="31">AVERAGE(BF11:BI11)</f>
        <v>#DIV/0!</v>
      </c>
      <c r="BK11" s="15"/>
      <c r="BL11" s="16"/>
      <c r="BM11" s="14"/>
      <c r="BN11" s="22"/>
      <c r="BO11" s="118" t="e">
        <f t="shared" ref="BO11:BO29" si="32">AVERAGE(BK11:BN11)</f>
        <v>#DIV/0!</v>
      </c>
      <c r="BP11" s="119"/>
      <c r="BQ11" s="119"/>
      <c r="BR11" s="119"/>
      <c r="BS11" s="120"/>
      <c r="BT11" s="88" t="e">
        <f t="shared" ref="BT11:BT29" si="33">AVERAGE(BP11:BS11)</f>
        <v>#DIV/0!</v>
      </c>
      <c r="BU11" s="15"/>
      <c r="BV11" s="16"/>
      <c r="BW11" s="16"/>
      <c r="BX11" s="22"/>
      <c r="BY11" s="88" t="e">
        <f t="shared" ref="BY11:BY29" si="34">AVERAGE(BU11:BX11)</f>
        <v>#DIV/0!</v>
      </c>
      <c r="BZ11" s="15"/>
      <c r="CA11" s="16"/>
      <c r="CB11" s="16"/>
      <c r="CC11" s="22"/>
      <c r="CD11" s="88" t="e">
        <f t="shared" ref="CD11:CD29" si="35">AVERAGE(BZ11:CC11)</f>
        <v>#DIV/0!</v>
      </c>
      <c r="CE11" s="83">
        <f t="shared" si="0"/>
        <v>0</v>
      </c>
      <c r="CF11" s="77">
        <f t="shared" si="1"/>
        <v>0</v>
      </c>
      <c r="CG11" s="77">
        <f t="shared" si="2"/>
        <v>0</v>
      </c>
      <c r="CH11" s="77">
        <f t="shared" si="3"/>
        <v>0</v>
      </c>
      <c r="CI11" s="77">
        <f t="shared" si="4"/>
        <v>0</v>
      </c>
      <c r="CJ11" s="77">
        <f t="shared" si="5"/>
        <v>0</v>
      </c>
      <c r="CK11" s="77">
        <f t="shared" si="6"/>
        <v>0</v>
      </c>
      <c r="CL11" s="77">
        <f t="shared" si="7"/>
        <v>0</v>
      </c>
      <c r="CM11" s="77">
        <f t="shared" si="8"/>
        <v>0</v>
      </c>
      <c r="CN11" s="77">
        <f t="shared" si="9"/>
        <v>0</v>
      </c>
      <c r="CO11" s="77">
        <f t="shared" si="10"/>
        <v>0</v>
      </c>
      <c r="CP11" s="77">
        <f t="shared" si="11"/>
        <v>0</v>
      </c>
      <c r="CQ11" s="77">
        <f t="shared" si="12"/>
        <v>0</v>
      </c>
      <c r="CR11" s="77">
        <f t="shared" si="13"/>
        <v>0</v>
      </c>
      <c r="CS11" s="77">
        <f t="shared" si="14"/>
        <v>0</v>
      </c>
      <c r="CT11" s="77">
        <f t="shared" si="15"/>
        <v>0</v>
      </c>
      <c r="CU11" s="77">
        <f t="shared" si="16"/>
        <v>0</v>
      </c>
      <c r="CV11" s="77">
        <f t="shared" si="17"/>
        <v>0</v>
      </c>
      <c r="CW11" s="77">
        <f t="shared" si="18"/>
        <v>0</v>
      </c>
      <c r="CX11" s="77">
        <f t="shared" si="19"/>
        <v>0</v>
      </c>
      <c r="CY11" s="78" t="e">
        <f>ROUNDUP((CE11*1+CJ11*0.64+CO11*0.36+CT11*0.14)/S3*100,0)</f>
        <v>#DIV/0!</v>
      </c>
      <c r="CZ11" s="78" t="e">
        <f>ROUNDUP((CF11*1+CK11*0.64+CP11*0.36+CU11*0.14)/U3*100,0)</f>
        <v>#DIV/0!</v>
      </c>
      <c r="DA11" s="78" t="e">
        <f>ROUNDUP((CG11*1+CL11*0.64+CQ11*0.36+CV11*0.14)/W3*100,0)</f>
        <v>#DIV/0!</v>
      </c>
      <c r="DB11" s="78" t="e">
        <f>ROUNDUP((CH11*1+CM11*0.64+CR11*0.36+CW11*0.14)/Y3*100,0)</f>
        <v>#DIV/0!</v>
      </c>
      <c r="DC11" s="78" t="e">
        <f>ROUNDUP((CI11*1+CN11*0.64+CS11*0.36+CX11*0.14)/Y3*100,0)</f>
        <v>#DIV/0!</v>
      </c>
    </row>
    <row r="12" spans="1:107" ht="14.25" thickBot="1">
      <c r="A12" s="24">
        <v>3</v>
      </c>
      <c r="B12" s="37"/>
      <c r="C12" s="16"/>
      <c r="D12" s="16"/>
      <c r="E12" s="16"/>
      <c r="F12" s="22"/>
      <c r="G12" s="103" t="e">
        <f t="shared" si="20"/>
        <v>#DIV/0!</v>
      </c>
      <c r="H12" s="17"/>
      <c r="I12" s="18"/>
      <c r="J12" s="18"/>
      <c r="K12" s="20"/>
      <c r="L12" s="86" t="e">
        <f t="shared" si="21"/>
        <v>#DIV/0!</v>
      </c>
      <c r="M12" s="11"/>
      <c r="N12" s="11"/>
      <c r="O12" s="11"/>
      <c r="P12" s="12"/>
      <c r="Q12" s="87" t="e">
        <f t="shared" si="22"/>
        <v>#DIV/0!</v>
      </c>
      <c r="R12" s="11"/>
      <c r="S12" s="11"/>
      <c r="T12" s="11"/>
      <c r="U12" s="12"/>
      <c r="V12" s="87" t="e">
        <f t="shared" si="23"/>
        <v>#DIV/0!</v>
      </c>
      <c r="W12" s="11"/>
      <c r="X12" s="11"/>
      <c r="Y12" s="11"/>
      <c r="Z12" s="12"/>
      <c r="AA12" s="87" t="e">
        <f t="shared" si="24"/>
        <v>#DIV/0!</v>
      </c>
      <c r="AB12" s="11"/>
      <c r="AC12" s="10"/>
      <c r="AD12" s="12"/>
      <c r="AE12" s="13"/>
      <c r="AF12" s="87" t="e">
        <f t="shared" si="25"/>
        <v>#DIV/0!</v>
      </c>
      <c r="AG12" s="11"/>
      <c r="AH12" s="14"/>
      <c r="AI12" s="13"/>
      <c r="AJ12" s="13"/>
      <c r="AK12" s="105" t="e">
        <f t="shared" si="26"/>
        <v>#DIV/0!</v>
      </c>
      <c r="AL12" s="15"/>
      <c r="AM12" s="15"/>
      <c r="AN12" s="10"/>
      <c r="AO12" s="22"/>
      <c r="AP12" s="88" t="e">
        <f t="shared" si="27"/>
        <v>#DIV/0!</v>
      </c>
      <c r="AQ12" s="14"/>
      <c r="AR12" s="22"/>
      <c r="AS12" s="22"/>
      <c r="AT12" s="22"/>
      <c r="AU12" s="88" t="e">
        <f t="shared" si="28"/>
        <v>#DIV/0!</v>
      </c>
      <c r="AV12" s="14"/>
      <c r="AW12" s="22"/>
      <c r="AX12" s="22"/>
      <c r="AY12" s="22"/>
      <c r="AZ12" s="89" t="e">
        <f t="shared" si="29"/>
        <v>#DIV/0!</v>
      </c>
      <c r="BA12" s="14"/>
      <c r="BB12" s="22"/>
      <c r="BC12" s="22"/>
      <c r="BD12" s="22"/>
      <c r="BE12" s="89" t="e">
        <f t="shared" si="30"/>
        <v>#DIV/0!</v>
      </c>
      <c r="BF12" s="15"/>
      <c r="BG12" s="16"/>
      <c r="BH12" s="16"/>
      <c r="BI12" s="22"/>
      <c r="BJ12" s="89" t="e">
        <f t="shared" si="31"/>
        <v>#DIV/0!</v>
      </c>
      <c r="BK12" s="15"/>
      <c r="BL12" s="16"/>
      <c r="BM12" s="14"/>
      <c r="BN12" s="22"/>
      <c r="BO12" s="118" t="e">
        <f t="shared" si="32"/>
        <v>#DIV/0!</v>
      </c>
      <c r="BP12" s="119"/>
      <c r="BQ12" s="119"/>
      <c r="BR12" s="119"/>
      <c r="BS12" s="120"/>
      <c r="BT12" s="88" t="e">
        <f t="shared" si="33"/>
        <v>#DIV/0!</v>
      </c>
      <c r="BU12" s="15"/>
      <c r="BV12" s="16"/>
      <c r="BW12" s="16"/>
      <c r="BX12" s="22"/>
      <c r="BY12" s="88" t="e">
        <f t="shared" si="34"/>
        <v>#DIV/0!</v>
      </c>
      <c r="BZ12" s="15"/>
      <c r="CA12" s="16"/>
      <c r="CB12" s="16"/>
      <c r="CC12" s="22"/>
      <c r="CD12" s="88" t="e">
        <f t="shared" si="35"/>
        <v>#DIV/0!</v>
      </c>
      <c r="CE12" s="83">
        <f t="shared" si="0"/>
        <v>0</v>
      </c>
      <c r="CF12" s="77">
        <f t="shared" si="1"/>
        <v>0</v>
      </c>
      <c r="CG12" s="77">
        <f t="shared" si="2"/>
        <v>0</v>
      </c>
      <c r="CH12" s="77">
        <f t="shared" si="3"/>
        <v>0</v>
      </c>
      <c r="CI12" s="77">
        <f t="shared" si="4"/>
        <v>0</v>
      </c>
      <c r="CJ12" s="77">
        <f t="shared" si="5"/>
        <v>0</v>
      </c>
      <c r="CK12" s="77">
        <f t="shared" si="6"/>
        <v>0</v>
      </c>
      <c r="CL12" s="77">
        <f t="shared" si="7"/>
        <v>0</v>
      </c>
      <c r="CM12" s="77">
        <f t="shared" si="8"/>
        <v>0</v>
      </c>
      <c r="CN12" s="77">
        <f t="shared" si="9"/>
        <v>0</v>
      </c>
      <c r="CO12" s="77">
        <f t="shared" si="10"/>
        <v>0</v>
      </c>
      <c r="CP12" s="77">
        <f t="shared" si="11"/>
        <v>0</v>
      </c>
      <c r="CQ12" s="77">
        <f t="shared" si="12"/>
        <v>0</v>
      </c>
      <c r="CR12" s="77">
        <f t="shared" si="13"/>
        <v>0</v>
      </c>
      <c r="CS12" s="77">
        <f t="shared" si="14"/>
        <v>0</v>
      </c>
      <c r="CT12" s="77">
        <f t="shared" si="15"/>
        <v>0</v>
      </c>
      <c r="CU12" s="77">
        <f t="shared" si="16"/>
        <v>0</v>
      </c>
      <c r="CV12" s="77">
        <f t="shared" si="17"/>
        <v>0</v>
      </c>
      <c r="CW12" s="77">
        <f t="shared" si="18"/>
        <v>0</v>
      </c>
      <c r="CX12" s="77">
        <f t="shared" si="19"/>
        <v>0</v>
      </c>
      <c r="CY12" s="78" t="e">
        <f>ROUNDUP((CE12*1+CJ12*0.64+CO12*0.36+CT12*0.14)/S3*100,0)</f>
        <v>#DIV/0!</v>
      </c>
      <c r="CZ12" s="78" t="e">
        <f>ROUNDUP((CF12*1+CK12*0.64+CP12*0.36+CU12*0.14)/U3*100,0)</f>
        <v>#DIV/0!</v>
      </c>
      <c r="DA12" s="78" t="e">
        <f>ROUNDUP((CG12*1+CL12*0.64+CQ12*0.36+CV12*0.14)/W3*100,0)</f>
        <v>#DIV/0!</v>
      </c>
      <c r="DB12" s="78" t="e">
        <f>ROUNDUP((CH12*1+CM12*0.64+CR12*0.36+CW12*0.14)/Y3*100,0)</f>
        <v>#DIV/0!</v>
      </c>
      <c r="DC12" s="78" t="e">
        <f>ROUNDUP((CI12*1+CN12*0.64+CS12*0.36+CX12*0.14)/Y3*100,0)</f>
        <v>#DIV/0!</v>
      </c>
    </row>
    <row r="13" spans="1:107" ht="14.25" thickBot="1">
      <c r="A13" s="24">
        <v>4</v>
      </c>
      <c r="B13" s="37"/>
      <c r="C13" s="16"/>
      <c r="D13" s="16"/>
      <c r="E13" s="16"/>
      <c r="F13" s="22"/>
      <c r="G13" s="103" t="e">
        <f t="shared" si="20"/>
        <v>#DIV/0!</v>
      </c>
      <c r="H13" s="17"/>
      <c r="I13" s="18"/>
      <c r="J13" s="18"/>
      <c r="K13" s="20"/>
      <c r="L13" s="86" t="e">
        <f t="shared" si="21"/>
        <v>#DIV/0!</v>
      </c>
      <c r="M13" s="11"/>
      <c r="N13" s="11"/>
      <c r="O13" s="11"/>
      <c r="P13" s="12"/>
      <c r="Q13" s="87" t="e">
        <f t="shared" si="22"/>
        <v>#DIV/0!</v>
      </c>
      <c r="R13" s="11"/>
      <c r="S13" s="11"/>
      <c r="T13" s="11"/>
      <c r="U13" s="12"/>
      <c r="V13" s="87" t="e">
        <f t="shared" si="23"/>
        <v>#DIV/0!</v>
      </c>
      <c r="W13" s="11"/>
      <c r="X13" s="11"/>
      <c r="Y13" s="11"/>
      <c r="Z13" s="12"/>
      <c r="AA13" s="87" t="e">
        <f t="shared" si="24"/>
        <v>#DIV/0!</v>
      </c>
      <c r="AB13" s="11"/>
      <c r="AC13" s="10"/>
      <c r="AD13" s="12"/>
      <c r="AE13" s="13"/>
      <c r="AF13" s="87" t="e">
        <f t="shared" si="25"/>
        <v>#DIV/0!</v>
      </c>
      <c r="AG13" s="11"/>
      <c r="AH13" s="14"/>
      <c r="AI13" s="13"/>
      <c r="AJ13" s="13"/>
      <c r="AK13" s="105" t="e">
        <f t="shared" si="26"/>
        <v>#DIV/0!</v>
      </c>
      <c r="AL13" s="15"/>
      <c r="AM13" s="15"/>
      <c r="AN13" s="16"/>
      <c r="AO13" s="22"/>
      <c r="AP13" s="88" t="e">
        <f t="shared" si="27"/>
        <v>#DIV/0!</v>
      </c>
      <c r="AQ13" s="14"/>
      <c r="AR13" s="22"/>
      <c r="AS13" s="22"/>
      <c r="AT13" s="22"/>
      <c r="AU13" s="88" t="e">
        <f t="shared" si="28"/>
        <v>#DIV/0!</v>
      </c>
      <c r="AV13" s="14"/>
      <c r="AW13" s="22"/>
      <c r="AX13" s="22"/>
      <c r="AY13" s="22"/>
      <c r="AZ13" s="89" t="e">
        <f t="shared" si="29"/>
        <v>#DIV/0!</v>
      </c>
      <c r="BA13" s="14"/>
      <c r="BB13" s="22"/>
      <c r="BC13" s="22"/>
      <c r="BD13" s="22"/>
      <c r="BE13" s="89" t="e">
        <f t="shared" si="30"/>
        <v>#DIV/0!</v>
      </c>
      <c r="BF13" s="15"/>
      <c r="BG13" s="16"/>
      <c r="BH13" s="16"/>
      <c r="BI13" s="22"/>
      <c r="BJ13" s="89" t="e">
        <f t="shared" si="31"/>
        <v>#DIV/0!</v>
      </c>
      <c r="BK13" s="15"/>
      <c r="BL13" s="16"/>
      <c r="BM13" s="14"/>
      <c r="BN13" s="22"/>
      <c r="BO13" s="118" t="e">
        <f t="shared" si="32"/>
        <v>#DIV/0!</v>
      </c>
      <c r="BP13" s="119"/>
      <c r="BQ13" s="119"/>
      <c r="BR13" s="119"/>
      <c r="BS13" s="120"/>
      <c r="BT13" s="88" t="e">
        <f t="shared" si="33"/>
        <v>#DIV/0!</v>
      </c>
      <c r="BU13" s="15"/>
      <c r="BV13" s="16"/>
      <c r="BW13" s="16"/>
      <c r="BX13" s="22"/>
      <c r="BY13" s="88" t="e">
        <f t="shared" si="34"/>
        <v>#DIV/0!</v>
      </c>
      <c r="BZ13" s="15"/>
      <c r="CA13" s="16"/>
      <c r="CB13" s="16"/>
      <c r="CC13" s="22"/>
      <c r="CD13" s="88" t="e">
        <f t="shared" si="35"/>
        <v>#DIV/0!</v>
      </c>
      <c r="CE13" s="83">
        <f t="shared" si="0"/>
        <v>0</v>
      </c>
      <c r="CF13" s="77">
        <f t="shared" si="1"/>
        <v>0</v>
      </c>
      <c r="CG13" s="77">
        <f t="shared" si="2"/>
        <v>0</v>
      </c>
      <c r="CH13" s="77">
        <f t="shared" si="3"/>
        <v>0</v>
      </c>
      <c r="CI13" s="77">
        <f t="shared" si="4"/>
        <v>0</v>
      </c>
      <c r="CJ13" s="77">
        <f t="shared" si="5"/>
        <v>0</v>
      </c>
      <c r="CK13" s="77">
        <f t="shared" si="6"/>
        <v>0</v>
      </c>
      <c r="CL13" s="77">
        <f t="shared" si="7"/>
        <v>0</v>
      </c>
      <c r="CM13" s="77">
        <f t="shared" si="8"/>
        <v>0</v>
      </c>
      <c r="CN13" s="77">
        <f t="shared" si="9"/>
        <v>0</v>
      </c>
      <c r="CO13" s="77">
        <f t="shared" si="10"/>
        <v>0</v>
      </c>
      <c r="CP13" s="77">
        <f t="shared" si="11"/>
        <v>0</v>
      </c>
      <c r="CQ13" s="77">
        <f t="shared" si="12"/>
        <v>0</v>
      </c>
      <c r="CR13" s="77">
        <f t="shared" si="13"/>
        <v>0</v>
      </c>
      <c r="CS13" s="77">
        <f t="shared" si="14"/>
        <v>0</v>
      </c>
      <c r="CT13" s="77">
        <f t="shared" si="15"/>
        <v>0</v>
      </c>
      <c r="CU13" s="77">
        <f t="shared" si="16"/>
        <v>0</v>
      </c>
      <c r="CV13" s="77">
        <f t="shared" si="17"/>
        <v>0</v>
      </c>
      <c r="CW13" s="77">
        <f t="shared" si="18"/>
        <v>0</v>
      </c>
      <c r="CX13" s="77">
        <f t="shared" si="19"/>
        <v>0</v>
      </c>
      <c r="CY13" s="78" t="e">
        <f>ROUNDUP((CE13*1+CJ13*0.64+CO13*0.36+CT13*0.14)/S3*100,0)</f>
        <v>#DIV/0!</v>
      </c>
      <c r="CZ13" s="78" t="e">
        <f>ROUNDUP((CF13*1+CK13*0.64+CP13*0.36+CU13*0.14)/U3*100,0)</f>
        <v>#DIV/0!</v>
      </c>
      <c r="DA13" s="78" t="e">
        <f>ROUNDUP((CG13*1+CL13*0.64+CQ13*0.36+CV13*0.14)/W3*100,0)</f>
        <v>#DIV/0!</v>
      </c>
      <c r="DB13" s="78" t="e">
        <f>ROUNDUP((CH13*1+CM13*0.64+CR13*0.36+CW13*0.14)/Y3*100,0)</f>
        <v>#DIV/0!</v>
      </c>
      <c r="DC13" s="78" t="e">
        <f>ROUNDUP((CI13*1+CN13*0.64+CS13*0.36+CX13*0.14)/Y3*100,0)</f>
        <v>#DIV/0!</v>
      </c>
    </row>
    <row r="14" spans="1:107" ht="14.25" thickBot="1">
      <c r="A14" s="24">
        <v>5</v>
      </c>
      <c r="B14" s="37"/>
      <c r="C14" s="16"/>
      <c r="D14" s="16"/>
      <c r="E14" s="16"/>
      <c r="F14" s="22"/>
      <c r="G14" s="103" t="e">
        <f t="shared" si="20"/>
        <v>#DIV/0!</v>
      </c>
      <c r="H14" s="17"/>
      <c r="I14" s="18"/>
      <c r="J14" s="18"/>
      <c r="K14" s="20"/>
      <c r="L14" s="86" t="e">
        <f t="shared" si="21"/>
        <v>#DIV/0!</v>
      </c>
      <c r="M14" s="11"/>
      <c r="N14" s="11"/>
      <c r="O14" s="11"/>
      <c r="P14" s="12"/>
      <c r="Q14" s="87" t="e">
        <f t="shared" si="22"/>
        <v>#DIV/0!</v>
      </c>
      <c r="R14" s="11"/>
      <c r="S14" s="11"/>
      <c r="T14" s="11"/>
      <c r="U14" s="12"/>
      <c r="V14" s="87" t="e">
        <f t="shared" si="23"/>
        <v>#DIV/0!</v>
      </c>
      <c r="W14" s="11"/>
      <c r="X14" s="11"/>
      <c r="Y14" s="11"/>
      <c r="Z14" s="12"/>
      <c r="AA14" s="87" t="e">
        <f t="shared" si="24"/>
        <v>#DIV/0!</v>
      </c>
      <c r="AB14" s="11"/>
      <c r="AC14" s="10"/>
      <c r="AD14" s="12"/>
      <c r="AE14" s="13"/>
      <c r="AF14" s="87" t="e">
        <f t="shared" si="25"/>
        <v>#DIV/0!</v>
      </c>
      <c r="AG14" s="11"/>
      <c r="AH14" s="14"/>
      <c r="AI14" s="13"/>
      <c r="AJ14" s="13"/>
      <c r="AK14" s="105" t="e">
        <f t="shared" si="26"/>
        <v>#DIV/0!</v>
      </c>
      <c r="AL14" s="15"/>
      <c r="AM14" s="15"/>
      <c r="AN14" s="16"/>
      <c r="AO14" s="22"/>
      <c r="AP14" s="88" t="e">
        <f t="shared" si="27"/>
        <v>#DIV/0!</v>
      </c>
      <c r="AQ14" s="14"/>
      <c r="AR14" s="22"/>
      <c r="AS14" s="22"/>
      <c r="AT14" s="22"/>
      <c r="AU14" s="88" t="e">
        <f t="shared" si="28"/>
        <v>#DIV/0!</v>
      </c>
      <c r="AV14" s="14"/>
      <c r="AW14" s="22"/>
      <c r="AX14" s="22"/>
      <c r="AY14" s="22"/>
      <c r="AZ14" s="89" t="e">
        <f t="shared" si="29"/>
        <v>#DIV/0!</v>
      </c>
      <c r="BA14" s="14"/>
      <c r="BB14" s="22"/>
      <c r="BC14" s="22"/>
      <c r="BD14" s="22"/>
      <c r="BE14" s="89" t="e">
        <f t="shared" si="30"/>
        <v>#DIV/0!</v>
      </c>
      <c r="BF14" s="15"/>
      <c r="BG14" s="16"/>
      <c r="BH14" s="16"/>
      <c r="BI14" s="22"/>
      <c r="BJ14" s="89" t="e">
        <f t="shared" si="31"/>
        <v>#DIV/0!</v>
      </c>
      <c r="BK14" s="15"/>
      <c r="BL14" s="16"/>
      <c r="BM14" s="14"/>
      <c r="BN14" s="22"/>
      <c r="BO14" s="118" t="e">
        <f t="shared" si="32"/>
        <v>#DIV/0!</v>
      </c>
      <c r="BP14" s="119"/>
      <c r="BQ14" s="119"/>
      <c r="BR14" s="119"/>
      <c r="BS14" s="120"/>
      <c r="BT14" s="88" t="e">
        <f t="shared" si="33"/>
        <v>#DIV/0!</v>
      </c>
      <c r="BU14" s="15"/>
      <c r="BV14" s="16"/>
      <c r="BW14" s="16"/>
      <c r="BX14" s="22"/>
      <c r="BY14" s="88" t="e">
        <f t="shared" si="34"/>
        <v>#DIV/0!</v>
      </c>
      <c r="BZ14" s="15"/>
      <c r="CA14" s="16"/>
      <c r="CB14" s="16"/>
      <c r="CC14" s="22"/>
      <c r="CD14" s="88" t="e">
        <f t="shared" si="35"/>
        <v>#DIV/0!</v>
      </c>
      <c r="CE14" s="83">
        <f t="shared" si="0"/>
        <v>0</v>
      </c>
      <c r="CF14" s="77">
        <f t="shared" si="1"/>
        <v>0</v>
      </c>
      <c r="CG14" s="77">
        <f t="shared" si="2"/>
        <v>0</v>
      </c>
      <c r="CH14" s="77">
        <f t="shared" si="3"/>
        <v>0</v>
      </c>
      <c r="CI14" s="77">
        <f t="shared" si="4"/>
        <v>0</v>
      </c>
      <c r="CJ14" s="77">
        <f t="shared" si="5"/>
        <v>0</v>
      </c>
      <c r="CK14" s="77">
        <f t="shared" si="6"/>
        <v>0</v>
      </c>
      <c r="CL14" s="77">
        <f t="shared" si="7"/>
        <v>0</v>
      </c>
      <c r="CM14" s="77">
        <f t="shared" si="8"/>
        <v>0</v>
      </c>
      <c r="CN14" s="77">
        <f t="shared" si="9"/>
        <v>0</v>
      </c>
      <c r="CO14" s="77">
        <f t="shared" si="10"/>
        <v>0</v>
      </c>
      <c r="CP14" s="77">
        <f t="shared" si="11"/>
        <v>0</v>
      </c>
      <c r="CQ14" s="77">
        <f t="shared" si="12"/>
        <v>0</v>
      </c>
      <c r="CR14" s="77">
        <f t="shared" si="13"/>
        <v>0</v>
      </c>
      <c r="CS14" s="77">
        <f t="shared" si="14"/>
        <v>0</v>
      </c>
      <c r="CT14" s="77">
        <f t="shared" si="15"/>
        <v>0</v>
      </c>
      <c r="CU14" s="77">
        <f t="shared" si="16"/>
        <v>0</v>
      </c>
      <c r="CV14" s="77">
        <f t="shared" si="17"/>
        <v>0</v>
      </c>
      <c r="CW14" s="77">
        <f t="shared" si="18"/>
        <v>0</v>
      </c>
      <c r="CX14" s="77">
        <f t="shared" si="19"/>
        <v>0</v>
      </c>
      <c r="CY14" s="78" t="e">
        <f>ROUNDUP((CE14*1+CJ14*0.64+CO14*0.36+CT14*0.14)/S3*100,0)</f>
        <v>#DIV/0!</v>
      </c>
      <c r="CZ14" s="78" t="e">
        <f>ROUNDUP((CF14*1+CK14*0.64+CP14*0.36+CU14*0.14)/U3*100,0)</f>
        <v>#DIV/0!</v>
      </c>
      <c r="DA14" s="78" t="e">
        <f>ROUNDUP((CG14*1+CL14*0.64+CQ14*0.36+CV14*0.14)/W3*100,0)</f>
        <v>#DIV/0!</v>
      </c>
      <c r="DB14" s="78" t="e">
        <f>ROUNDUP((CH14*1+CM14*0.64+CR14*0.36+CW14*0.14)/Y3*100,0)</f>
        <v>#DIV/0!</v>
      </c>
      <c r="DC14" s="78" t="e">
        <f>ROUNDUP((CI14*1+CN14*0.64+CS14*0.36+CX14*0.14)/Y3*100,0)</f>
        <v>#DIV/0!</v>
      </c>
    </row>
    <row r="15" spans="1:107" ht="14.25" thickBot="1">
      <c r="A15" s="24">
        <v>6</v>
      </c>
      <c r="B15" s="37"/>
      <c r="C15" s="16"/>
      <c r="D15" s="16"/>
      <c r="E15" s="16"/>
      <c r="F15" s="22"/>
      <c r="G15" s="103" t="e">
        <f t="shared" si="20"/>
        <v>#DIV/0!</v>
      </c>
      <c r="H15" s="17"/>
      <c r="I15" s="18"/>
      <c r="J15" s="18"/>
      <c r="K15" s="20"/>
      <c r="L15" s="86" t="e">
        <f t="shared" si="21"/>
        <v>#DIV/0!</v>
      </c>
      <c r="M15" s="11"/>
      <c r="N15" s="11"/>
      <c r="O15" s="11"/>
      <c r="P15" s="12"/>
      <c r="Q15" s="87" t="e">
        <f t="shared" si="22"/>
        <v>#DIV/0!</v>
      </c>
      <c r="R15" s="11"/>
      <c r="S15" s="11"/>
      <c r="T15" s="11"/>
      <c r="U15" s="12"/>
      <c r="V15" s="87" t="e">
        <f t="shared" si="23"/>
        <v>#DIV/0!</v>
      </c>
      <c r="W15" s="11"/>
      <c r="X15" s="11"/>
      <c r="Y15" s="11"/>
      <c r="Z15" s="12"/>
      <c r="AA15" s="87" t="e">
        <f t="shared" si="24"/>
        <v>#DIV/0!</v>
      </c>
      <c r="AB15" s="11"/>
      <c r="AC15" s="10"/>
      <c r="AD15" s="12"/>
      <c r="AE15" s="13"/>
      <c r="AF15" s="87" t="e">
        <f t="shared" si="25"/>
        <v>#DIV/0!</v>
      </c>
      <c r="AG15" s="11"/>
      <c r="AH15" s="14"/>
      <c r="AI15" s="13"/>
      <c r="AJ15" s="13"/>
      <c r="AK15" s="105" t="e">
        <f t="shared" si="26"/>
        <v>#DIV/0!</v>
      </c>
      <c r="AL15" s="15"/>
      <c r="AM15" s="15"/>
      <c r="AN15" s="16"/>
      <c r="AO15" s="22"/>
      <c r="AP15" s="88" t="e">
        <f t="shared" si="27"/>
        <v>#DIV/0!</v>
      </c>
      <c r="AQ15" s="14"/>
      <c r="AR15" s="22"/>
      <c r="AS15" s="22"/>
      <c r="AT15" s="22"/>
      <c r="AU15" s="88" t="e">
        <f t="shared" si="28"/>
        <v>#DIV/0!</v>
      </c>
      <c r="AV15" s="14"/>
      <c r="AW15" s="22"/>
      <c r="AX15" s="22"/>
      <c r="AY15" s="22"/>
      <c r="AZ15" s="89" t="e">
        <f t="shared" si="29"/>
        <v>#DIV/0!</v>
      </c>
      <c r="BA15" s="14"/>
      <c r="BB15" s="22"/>
      <c r="BC15" s="22"/>
      <c r="BD15" s="22"/>
      <c r="BE15" s="89" t="e">
        <f t="shared" si="30"/>
        <v>#DIV/0!</v>
      </c>
      <c r="BF15" s="15"/>
      <c r="BG15" s="16"/>
      <c r="BH15" s="16"/>
      <c r="BI15" s="22"/>
      <c r="BJ15" s="89" t="e">
        <f t="shared" si="31"/>
        <v>#DIV/0!</v>
      </c>
      <c r="BK15" s="15"/>
      <c r="BL15" s="16"/>
      <c r="BM15" s="14"/>
      <c r="BN15" s="22"/>
      <c r="BO15" s="118" t="e">
        <f t="shared" si="32"/>
        <v>#DIV/0!</v>
      </c>
      <c r="BP15" s="119"/>
      <c r="BQ15" s="119"/>
      <c r="BR15" s="119"/>
      <c r="BS15" s="120"/>
      <c r="BT15" s="88" t="e">
        <f t="shared" si="33"/>
        <v>#DIV/0!</v>
      </c>
      <c r="BU15" s="15"/>
      <c r="BV15" s="16"/>
      <c r="BW15" s="16"/>
      <c r="BX15" s="22"/>
      <c r="BY15" s="88" t="e">
        <f t="shared" si="34"/>
        <v>#DIV/0!</v>
      </c>
      <c r="BZ15" s="15"/>
      <c r="CA15" s="16"/>
      <c r="CB15" s="16"/>
      <c r="CC15" s="22"/>
      <c r="CD15" s="88" t="e">
        <f t="shared" si="35"/>
        <v>#DIV/0!</v>
      </c>
      <c r="CE15" s="83">
        <f t="shared" si="0"/>
        <v>0</v>
      </c>
      <c r="CF15" s="77">
        <f t="shared" si="1"/>
        <v>0</v>
      </c>
      <c r="CG15" s="77">
        <f t="shared" si="2"/>
        <v>0</v>
      </c>
      <c r="CH15" s="77">
        <f t="shared" si="3"/>
        <v>0</v>
      </c>
      <c r="CI15" s="77">
        <f t="shared" si="4"/>
        <v>0</v>
      </c>
      <c r="CJ15" s="77">
        <f t="shared" si="5"/>
        <v>0</v>
      </c>
      <c r="CK15" s="77">
        <f t="shared" si="6"/>
        <v>0</v>
      </c>
      <c r="CL15" s="77">
        <f t="shared" si="7"/>
        <v>0</v>
      </c>
      <c r="CM15" s="77">
        <f t="shared" si="8"/>
        <v>0</v>
      </c>
      <c r="CN15" s="77">
        <f t="shared" si="9"/>
        <v>0</v>
      </c>
      <c r="CO15" s="77">
        <f t="shared" si="10"/>
        <v>0</v>
      </c>
      <c r="CP15" s="77">
        <f t="shared" si="11"/>
        <v>0</v>
      </c>
      <c r="CQ15" s="77">
        <f t="shared" si="12"/>
        <v>0</v>
      </c>
      <c r="CR15" s="77">
        <f t="shared" si="13"/>
        <v>0</v>
      </c>
      <c r="CS15" s="77">
        <f t="shared" si="14"/>
        <v>0</v>
      </c>
      <c r="CT15" s="77">
        <f t="shared" si="15"/>
        <v>0</v>
      </c>
      <c r="CU15" s="77">
        <f t="shared" si="16"/>
        <v>0</v>
      </c>
      <c r="CV15" s="77">
        <f t="shared" si="17"/>
        <v>0</v>
      </c>
      <c r="CW15" s="77">
        <f t="shared" si="18"/>
        <v>0</v>
      </c>
      <c r="CX15" s="77">
        <f t="shared" si="19"/>
        <v>0</v>
      </c>
      <c r="CY15" s="78" t="e">
        <f>ROUNDUP((CE15*1+CJ15*0.64+CO15*0.36+CT15*0.14)/S3*100,0)</f>
        <v>#DIV/0!</v>
      </c>
      <c r="CZ15" s="78" t="e">
        <f>ROUNDUP((CF15*1+CK15*0.64+CP15*0.36+CU15*0.14)/U3*100,0)</f>
        <v>#DIV/0!</v>
      </c>
      <c r="DA15" s="78" t="e">
        <f>ROUNDUP((CG15*1+CL15*0.64+CQ15*0.36+CV15*0.14)/W3*100,0)</f>
        <v>#DIV/0!</v>
      </c>
      <c r="DB15" s="78" t="e">
        <f>ROUNDUP((CH15*1+CM15*0.64+CR15*0.36+CW15*0.14)/Y3*100,0)</f>
        <v>#DIV/0!</v>
      </c>
      <c r="DC15" s="78" t="e">
        <f>ROUNDUP((CI15*1+CN15*0.64+CS15*0.36+CX15*0.14)/Y3*100,0)</f>
        <v>#DIV/0!</v>
      </c>
    </row>
    <row r="16" spans="1:107" ht="14.25" thickBot="1">
      <c r="A16" s="24">
        <v>7</v>
      </c>
      <c r="B16" s="37"/>
      <c r="C16" s="16"/>
      <c r="D16" s="16"/>
      <c r="E16" s="16"/>
      <c r="F16" s="22"/>
      <c r="G16" s="103" t="e">
        <f t="shared" si="20"/>
        <v>#DIV/0!</v>
      </c>
      <c r="H16" s="17"/>
      <c r="I16" s="18"/>
      <c r="J16" s="18"/>
      <c r="K16" s="20"/>
      <c r="L16" s="86" t="e">
        <f t="shared" si="21"/>
        <v>#DIV/0!</v>
      </c>
      <c r="M16" s="11"/>
      <c r="N16" s="11"/>
      <c r="O16" s="11"/>
      <c r="P16" s="12"/>
      <c r="Q16" s="87" t="e">
        <f t="shared" si="22"/>
        <v>#DIV/0!</v>
      </c>
      <c r="R16" s="11"/>
      <c r="S16" s="11"/>
      <c r="T16" s="11"/>
      <c r="U16" s="12"/>
      <c r="V16" s="87" t="e">
        <f t="shared" si="23"/>
        <v>#DIV/0!</v>
      </c>
      <c r="W16" s="11"/>
      <c r="X16" s="11"/>
      <c r="Y16" s="11"/>
      <c r="Z16" s="12"/>
      <c r="AA16" s="87" t="e">
        <f t="shared" si="24"/>
        <v>#DIV/0!</v>
      </c>
      <c r="AB16" s="11"/>
      <c r="AC16" s="10"/>
      <c r="AD16" s="12"/>
      <c r="AE16" s="13"/>
      <c r="AF16" s="87" t="e">
        <f t="shared" si="25"/>
        <v>#DIV/0!</v>
      </c>
      <c r="AG16" s="11"/>
      <c r="AH16" s="14"/>
      <c r="AI16" s="13"/>
      <c r="AJ16" s="13"/>
      <c r="AK16" s="105" t="e">
        <f t="shared" si="26"/>
        <v>#DIV/0!</v>
      </c>
      <c r="AL16" s="15"/>
      <c r="AM16" s="15"/>
      <c r="AN16" s="16"/>
      <c r="AO16" s="22"/>
      <c r="AP16" s="88" t="e">
        <f t="shared" si="27"/>
        <v>#DIV/0!</v>
      </c>
      <c r="AQ16" s="14"/>
      <c r="AR16" s="22"/>
      <c r="AS16" s="22"/>
      <c r="AT16" s="22"/>
      <c r="AU16" s="88" t="e">
        <f t="shared" si="28"/>
        <v>#DIV/0!</v>
      </c>
      <c r="AV16" s="14"/>
      <c r="AW16" s="22"/>
      <c r="AX16" s="22"/>
      <c r="AY16" s="22"/>
      <c r="AZ16" s="89" t="e">
        <f t="shared" si="29"/>
        <v>#DIV/0!</v>
      </c>
      <c r="BA16" s="14"/>
      <c r="BB16" s="22"/>
      <c r="BC16" s="22"/>
      <c r="BD16" s="22"/>
      <c r="BE16" s="89" t="e">
        <f t="shared" si="30"/>
        <v>#DIV/0!</v>
      </c>
      <c r="BF16" s="15"/>
      <c r="BG16" s="16"/>
      <c r="BH16" s="16"/>
      <c r="BI16" s="22"/>
      <c r="BJ16" s="89" t="e">
        <f t="shared" si="31"/>
        <v>#DIV/0!</v>
      </c>
      <c r="BK16" s="15"/>
      <c r="BL16" s="16"/>
      <c r="BM16" s="14"/>
      <c r="BN16" s="22"/>
      <c r="BO16" s="118" t="e">
        <f t="shared" si="32"/>
        <v>#DIV/0!</v>
      </c>
      <c r="BP16" s="119"/>
      <c r="BQ16" s="119"/>
      <c r="BR16" s="119"/>
      <c r="BS16" s="120"/>
      <c r="BT16" s="88" t="e">
        <f t="shared" si="33"/>
        <v>#DIV/0!</v>
      </c>
      <c r="BU16" s="15"/>
      <c r="BV16" s="16"/>
      <c r="BW16" s="16"/>
      <c r="BX16" s="22"/>
      <c r="BY16" s="88" t="e">
        <f t="shared" si="34"/>
        <v>#DIV/0!</v>
      </c>
      <c r="BZ16" s="15"/>
      <c r="CA16" s="16"/>
      <c r="CB16" s="16"/>
      <c r="CC16" s="22"/>
      <c r="CD16" s="88" t="e">
        <f t="shared" si="35"/>
        <v>#DIV/0!</v>
      </c>
      <c r="CE16" s="83">
        <f t="shared" si="0"/>
        <v>0</v>
      </c>
      <c r="CF16" s="77">
        <f t="shared" si="1"/>
        <v>0</v>
      </c>
      <c r="CG16" s="77">
        <f t="shared" si="2"/>
        <v>0</v>
      </c>
      <c r="CH16" s="77">
        <f t="shared" si="3"/>
        <v>0</v>
      </c>
      <c r="CI16" s="77">
        <f t="shared" si="4"/>
        <v>0</v>
      </c>
      <c r="CJ16" s="77">
        <f t="shared" si="5"/>
        <v>0</v>
      </c>
      <c r="CK16" s="77">
        <f t="shared" si="6"/>
        <v>0</v>
      </c>
      <c r="CL16" s="77">
        <f t="shared" si="7"/>
        <v>0</v>
      </c>
      <c r="CM16" s="77">
        <f t="shared" si="8"/>
        <v>0</v>
      </c>
      <c r="CN16" s="77">
        <f t="shared" si="9"/>
        <v>0</v>
      </c>
      <c r="CO16" s="77">
        <f t="shared" si="10"/>
        <v>0</v>
      </c>
      <c r="CP16" s="77">
        <f t="shared" si="11"/>
        <v>0</v>
      </c>
      <c r="CQ16" s="77">
        <f t="shared" si="12"/>
        <v>0</v>
      </c>
      <c r="CR16" s="77">
        <f t="shared" si="13"/>
        <v>0</v>
      </c>
      <c r="CS16" s="77">
        <f t="shared" si="14"/>
        <v>0</v>
      </c>
      <c r="CT16" s="77">
        <f t="shared" si="15"/>
        <v>0</v>
      </c>
      <c r="CU16" s="77">
        <f t="shared" si="16"/>
        <v>0</v>
      </c>
      <c r="CV16" s="77">
        <f t="shared" si="17"/>
        <v>0</v>
      </c>
      <c r="CW16" s="77">
        <f t="shared" si="18"/>
        <v>0</v>
      </c>
      <c r="CX16" s="77">
        <f t="shared" si="19"/>
        <v>0</v>
      </c>
      <c r="CY16" s="78" t="e">
        <f>ROUNDUP((CE16*1+CJ16*0.64+CO16*0.36+CT16*0.14)/S3*100,0)</f>
        <v>#DIV/0!</v>
      </c>
      <c r="CZ16" s="78" t="e">
        <f>ROUNDUP((CF16*1+CK16*0.64+CP16*0.36+CU16*0.14)/U3*100,0)</f>
        <v>#DIV/0!</v>
      </c>
      <c r="DA16" s="78" t="e">
        <f>ROUNDUP((CG16*1+CL16*0.64+CQ16*0.36+CV16*0.14)/W3*100,0)</f>
        <v>#DIV/0!</v>
      </c>
      <c r="DB16" s="78" t="e">
        <f>ROUNDUP((CH16*1+CM16*0.64+CR16*0.36+CW16*0.14)/Y3*100,0)</f>
        <v>#DIV/0!</v>
      </c>
      <c r="DC16" s="78" t="e">
        <f>ROUNDUP((CI16*1+CN16*0.64+CS16*0.36+CX16*0.14)/Y3*100,0)</f>
        <v>#DIV/0!</v>
      </c>
    </row>
    <row r="17" spans="1:107" ht="14.25" thickBot="1">
      <c r="A17" s="24">
        <v>8</v>
      </c>
      <c r="B17" s="37"/>
      <c r="C17" s="16"/>
      <c r="D17" s="16"/>
      <c r="E17" s="16"/>
      <c r="F17" s="22"/>
      <c r="G17" s="103" t="e">
        <f t="shared" si="20"/>
        <v>#DIV/0!</v>
      </c>
      <c r="H17" s="17"/>
      <c r="I17" s="18"/>
      <c r="J17" s="18"/>
      <c r="K17" s="20"/>
      <c r="L17" s="86" t="e">
        <f t="shared" si="21"/>
        <v>#DIV/0!</v>
      </c>
      <c r="M17" s="11"/>
      <c r="N17" s="11"/>
      <c r="O17" s="11"/>
      <c r="P17" s="12"/>
      <c r="Q17" s="87" t="e">
        <f t="shared" si="22"/>
        <v>#DIV/0!</v>
      </c>
      <c r="R17" s="11"/>
      <c r="S17" s="11"/>
      <c r="T17" s="11"/>
      <c r="U17" s="12"/>
      <c r="V17" s="87" t="e">
        <f t="shared" si="23"/>
        <v>#DIV/0!</v>
      </c>
      <c r="W17" s="11"/>
      <c r="X17" s="11"/>
      <c r="Y17" s="11"/>
      <c r="Z17" s="12"/>
      <c r="AA17" s="87" t="e">
        <f t="shared" si="24"/>
        <v>#DIV/0!</v>
      </c>
      <c r="AB17" s="11"/>
      <c r="AC17" s="10"/>
      <c r="AD17" s="12"/>
      <c r="AE17" s="13"/>
      <c r="AF17" s="87" t="e">
        <f t="shared" si="25"/>
        <v>#DIV/0!</v>
      </c>
      <c r="AG17" s="11"/>
      <c r="AH17" s="14"/>
      <c r="AI17" s="13"/>
      <c r="AJ17" s="13"/>
      <c r="AK17" s="105" t="e">
        <f t="shared" si="26"/>
        <v>#DIV/0!</v>
      </c>
      <c r="AL17" s="15"/>
      <c r="AM17" s="15"/>
      <c r="AN17" s="16"/>
      <c r="AO17" s="22"/>
      <c r="AP17" s="88" t="e">
        <f t="shared" si="27"/>
        <v>#DIV/0!</v>
      </c>
      <c r="AQ17" s="14"/>
      <c r="AR17" s="22"/>
      <c r="AS17" s="22"/>
      <c r="AT17" s="22"/>
      <c r="AU17" s="88" t="e">
        <f t="shared" si="28"/>
        <v>#DIV/0!</v>
      </c>
      <c r="AV17" s="14"/>
      <c r="AW17" s="22"/>
      <c r="AX17" s="22"/>
      <c r="AY17" s="22"/>
      <c r="AZ17" s="89" t="e">
        <f t="shared" si="29"/>
        <v>#DIV/0!</v>
      </c>
      <c r="BA17" s="14"/>
      <c r="BB17" s="22"/>
      <c r="BC17" s="22"/>
      <c r="BD17" s="22"/>
      <c r="BE17" s="89" t="e">
        <f t="shared" si="30"/>
        <v>#DIV/0!</v>
      </c>
      <c r="BF17" s="15"/>
      <c r="BG17" s="16"/>
      <c r="BH17" s="16"/>
      <c r="BI17" s="22"/>
      <c r="BJ17" s="89" t="e">
        <f t="shared" si="31"/>
        <v>#DIV/0!</v>
      </c>
      <c r="BK17" s="15"/>
      <c r="BL17" s="16"/>
      <c r="BM17" s="14"/>
      <c r="BN17" s="22"/>
      <c r="BO17" s="118" t="e">
        <f t="shared" si="32"/>
        <v>#DIV/0!</v>
      </c>
      <c r="BP17" s="119"/>
      <c r="BQ17" s="119"/>
      <c r="BR17" s="119"/>
      <c r="BS17" s="120"/>
      <c r="BT17" s="88" t="e">
        <f t="shared" si="33"/>
        <v>#DIV/0!</v>
      </c>
      <c r="BU17" s="15"/>
      <c r="BV17" s="16"/>
      <c r="BW17" s="16"/>
      <c r="BX17" s="22"/>
      <c r="BY17" s="88" t="e">
        <f t="shared" si="34"/>
        <v>#DIV/0!</v>
      </c>
      <c r="BZ17" s="15"/>
      <c r="CA17" s="16"/>
      <c r="CB17" s="16"/>
      <c r="CC17" s="22"/>
      <c r="CD17" s="88" t="e">
        <f t="shared" si="35"/>
        <v>#DIV/0!</v>
      </c>
      <c r="CE17" s="83">
        <f t="shared" si="0"/>
        <v>0</v>
      </c>
      <c r="CF17" s="77">
        <f t="shared" si="1"/>
        <v>0</v>
      </c>
      <c r="CG17" s="77">
        <f t="shared" si="2"/>
        <v>0</v>
      </c>
      <c r="CH17" s="77">
        <f t="shared" si="3"/>
        <v>0</v>
      </c>
      <c r="CI17" s="77">
        <f t="shared" si="4"/>
        <v>0</v>
      </c>
      <c r="CJ17" s="77">
        <f t="shared" si="5"/>
        <v>0</v>
      </c>
      <c r="CK17" s="77">
        <f t="shared" si="6"/>
        <v>0</v>
      </c>
      <c r="CL17" s="77">
        <f t="shared" si="7"/>
        <v>0</v>
      </c>
      <c r="CM17" s="77">
        <f t="shared" si="8"/>
        <v>0</v>
      </c>
      <c r="CN17" s="77">
        <f t="shared" si="9"/>
        <v>0</v>
      </c>
      <c r="CO17" s="77">
        <f t="shared" si="10"/>
        <v>0</v>
      </c>
      <c r="CP17" s="77">
        <f t="shared" si="11"/>
        <v>0</v>
      </c>
      <c r="CQ17" s="77">
        <f t="shared" si="12"/>
        <v>0</v>
      </c>
      <c r="CR17" s="77">
        <f t="shared" si="13"/>
        <v>0</v>
      </c>
      <c r="CS17" s="77">
        <f t="shared" si="14"/>
        <v>0</v>
      </c>
      <c r="CT17" s="77">
        <f t="shared" si="15"/>
        <v>0</v>
      </c>
      <c r="CU17" s="77">
        <f t="shared" si="16"/>
        <v>0</v>
      </c>
      <c r="CV17" s="77">
        <f t="shared" si="17"/>
        <v>0</v>
      </c>
      <c r="CW17" s="77">
        <f t="shared" si="18"/>
        <v>0</v>
      </c>
      <c r="CX17" s="77">
        <f t="shared" si="19"/>
        <v>0</v>
      </c>
      <c r="CY17" s="78" t="e">
        <f>ROUNDUP((CE17*1+CJ17*0.64+CO17*0.36+CT17*0.14)/S3*100,0)</f>
        <v>#DIV/0!</v>
      </c>
      <c r="CZ17" s="78" t="e">
        <f>ROUNDUP((CF17*1+CK17*0.64+CP17*0.36+CU17*0.14)/U3*100,0)</f>
        <v>#DIV/0!</v>
      </c>
      <c r="DA17" s="78" t="e">
        <f>ROUNDUP((CG17*1+CL17*0.64+CQ17*0.36+CV17*0.14)/W3*100,0)</f>
        <v>#DIV/0!</v>
      </c>
      <c r="DB17" s="78" t="e">
        <f>ROUNDUP((CH17*1+CM17*0.64+CR17*0.36+CW17*0.14)/Y3*100,0)</f>
        <v>#DIV/0!</v>
      </c>
      <c r="DC17" s="78" t="e">
        <f>ROUNDUP((CI17*1+CN17*0.64+CS17*0.36+CX17*0.14)/Y3*100,0)</f>
        <v>#DIV/0!</v>
      </c>
    </row>
    <row r="18" spans="1:107" ht="14.25" thickBot="1">
      <c r="A18" s="24">
        <v>9</v>
      </c>
      <c r="B18" s="37"/>
      <c r="C18" s="16"/>
      <c r="D18" s="16"/>
      <c r="E18" s="16"/>
      <c r="F18" s="22"/>
      <c r="G18" s="103" t="e">
        <f t="shared" si="20"/>
        <v>#DIV/0!</v>
      </c>
      <c r="H18" s="17"/>
      <c r="I18" s="18"/>
      <c r="J18" s="18"/>
      <c r="K18" s="20"/>
      <c r="L18" s="86" t="e">
        <f t="shared" si="21"/>
        <v>#DIV/0!</v>
      </c>
      <c r="M18" s="11"/>
      <c r="N18" s="11"/>
      <c r="O18" s="11"/>
      <c r="P18" s="12"/>
      <c r="Q18" s="87" t="e">
        <f t="shared" si="22"/>
        <v>#DIV/0!</v>
      </c>
      <c r="R18" s="11"/>
      <c r="S18" s="11"/>
      <c r="T18" s="11"/>
      <c r="U18" s="12"/>
      <c r="V18" s="87" t="e">
        <f t="shared" si="23"/>
        <v>#DIV/0!</v>
      </c>
      <c r="W18" s="11"/>
      <c r="X18" s="11"/>
      <c r="Y18" s="11"/>
      <c r="Z18" s="12"/>
      <c r="AA18" s="87" t="e">
        <f t="shared" si="24"/>
        <v>#DIV/0!</v>
      </c>
      <c r="AB18" s="11"/>
      <c r="AC18" s="10"/>
      <c r="AD18" s="12"/>
      <c r="AE18" s="13"/>
      <c r="AF18" s="87" t="e">
        <f t="shared" si="25"/>
        <v>#DIV/0!</v>
      </c>
      <c r="AG18" s="11"/>
      <c r="AH18" s="14"/>
      <c r="AI18" s="13"/>
      <c r="AJ18" s="13"/>
      <c r="AK18" s="105" t="e">
        <f t="shared" si="26"/>
        <v>#DIV/0!</v>
      </c>
      <c r="AL18" s="15"/>
      <c r="AM18" s="15"/>
      <c r="AN18" s="16"/>
      <c r="AO18" s="22"/>
      <c r="AP18" s="88" t="e">
        <f t="shared" si="27"/>
        <v>#DIV/0!</v>
      </c>
      <c r="AQ18" s="14"/>
      <c r="AR18" s="22"/>
      <c r="AS18" s="22"/>
      <c r="AT18" s="22"/>
      <c r="AU18" s="88" t="e">
        <f t="shared" si="28"/>
        <v>#DIV/0!</v>
      </c>
      <c r="AV18" s="14"/>
      <c r="AW18" s="22"/>
      <c r="AX18" s="22"/>
      <c r="AY18" s="22"/>
      <c r="AZ18" s="89" t="e">
        <f t="shared" si="29"/>
        <v>#DIV/0!</v>
      </c>
      <c r="BA18" s="14"/>
      <c r="BB18" s="22"/>
      <c r="BC18" s="22"/>
      <c r="BD18" s="22"/>
      <c r="BE18" s="89" t="e">
        <f t="shared" si="30"/>
        <v>#DIV/0!</v>
      </c>
      <c r="BF18" s="15"/>
      <c r="BG18" s="16"/>
      <c r="BH18" s="16"/>
      <c r="BI18" s="22"/>
      <c r="BJ18" s="89" t="e">
        <f t="shared" si="31"/>
        <v>#DIV/0!</v>
      </c>
      <c r="BK18" s="15"/>
      <c r="BL18" s="16"/>
      <c r="BM18" s="14"/>
      <c r="BN18" s="22"/>
      <c r="BO18" s="118" t="e">
        <f t="shared" si="32"/>
        <v>#DIV/0!</v>
      </c>
      <c r="BP18" s="119"/>
      <c r="BQ18" s="119"/>
      <c r="BR18" s="119"/>
      <c r="BS18" s="120"/>
      <c r="BT18" s="88" t="e">
        <f t="shared" si="33"/>
        <v>#DIV/0!</v>
      </c>
      <c r="BU18" s="15"/>
      <c r="BV18" s="16"/>
      <c r="BW18" s="16"/>
      <c r="BX18" s="22"/>
      <c r="BY18" s="88" t="e">
        <f t="shared" si="34"/>
        <v>#DIV/0!</v>
      </c>
      <c r="BZ18" s="15"/>
      <c r="CA18" s="16"/>
      <c r="CB18" s="16"/>
      <c r="CC18" s="22"/>
      <c r="CD18" s="88" t="e">
        <f t="shared" si="35"/>
        <v>#DIV/0!</v>
      </c>
      <c r="CE18" s="83">
        <f t="shared" si="0"/>
        <v>0</v>
      </c>
      <c r="CF18" s="77">
        <f t="shared" si="1"/>
        <v>0</v>
      </c>
      <c r="CG18" s="77">
        <f t="shared" si="2"/>
        <v>0</v>
      </c>
      <c r="CH18" s="77">
        <f t="shared" si="3"/>
        <v>0</v>
      </c>
      <c r="CI18" s="77">
        <f t="shared" si="4"/>
        <v>0</v>
      </c>
      <c r="CJ18" s="77">
        <f t="shared" si="5"/>
        <v>0</v>
      </c>
      <c r="CK18" s="77">
        <f t="shared" si="6"/>
        <v>0</v>
      </c>
      <c r="CL18" s="77">
        <f t="shared" si="7"/>
        <v>0</v>
      </c>
      <c r="CM18" s="77">
        <f t="shared" si="8"/>
        <v>0</v>
      </c>
      <c r="CN18" s="77">
        <f t="shared" si="9"/>
        <v>0</v>
      </c>
      <c r="CO18" s="77">
        <f t="shared" si="10"/>
        <v>0</v>
      </c>
      <c r="CP18" s="77">
        <f t="shared" si="11"/>
        <v>0</v>
      </c>
      <c r="CQ18" s="77">
        <f t="shared" si="12"/>
        <v>0</v>
      </c>
      <c r="CR18" s="77">
        <f t="shared" si="13"/>
        <v>0</v>
      </c>
      <c r="CS18" s="77">
        <f t="shared" si="14"/>
        <v>0</v>
      </c>
      <c r="CT18" s="77">
        <f t="shared" si="15"/>
        <v>0</v>
      </c>
      <c r="CU18" s="77">
        <f t="shared" si="16"/>
        <v>0</v>
      </c>
      <c r="CV18" s="77">
        <f t="shared" si="17"/>
        <v>0</v>
      </c>
      <c r="CW18" s="77">
        <f t="shared" si="18"/>
        <v>0</v>
      </c>
      <c r="CX18" s="77">
        <f t="shared" si="19"/>
        <v>0</v>
      </c>
      <c r="CY18" s="78" t="e">
        <f>ROUNDUP((CE18*1+CJ18*0.64+CO18*0.36+CT18*0.14)/S3*100,0)</f>
        <v>#DIV/0!</v>
      </c>
      <c r="CZ18" s="78" t="e">
        <f>ROUNDUP((CF18*1+CK18*0.64+CP18*0.36+CU18*0.14)/U3*100,0)</f>
        <v>#DIV/0!</v>
      </c>
      <c r="DA18" s="78" t="e">
        <f>ROUNDUP((CG18*1+CL18*0.64+CQ18*0.36+CV18*0.14)/W3*100,0)</f>
        <v>#DIV/0!</v>
      </c>
      <c r="DB18" s="78" t="e">
        <f>ROUNDUP((CH18*1+CM18*0.64+CR18*0.36+CW18*0.14)/Y3*100,0)</f>
        <v>#DIV/0!</v>
      </c>
      <c r="DC18" s="78" t="e">
        <f>ROUNDUP((CI18*1+CN18*0.64+CS18*0.36+CX18*0.14)/Y3*100,0)</f>
        <v>#DIV/0!</v>
      </c>
    </row>
    <row r="19" spans="1:107" ht="14.25" thickBot="1">
      <c r="A19" s="24">
        <v>10</v>
      </c>
      <c r="B19" s="121"/>
      <c r="C19" s="16"/>
      <c r="D19" s="16"/>
      <c r="E19" s="16"/>
      <c r="F19" s="22"/>
      <c r="G19" s="103" t="e">
        <f t="shared" si="20"/>
        <v>#DIV/0!</v>
      </c>
      <c r="H19" s="17"/>
      <c r="I19" s="18"/>
      <c r="J19" s="18"/>
      <c r="K19" s="20"/>
      <c r="L19" s="86" t="e">
        <f t="shared" si="21"/>
        <v>#DIV/0!</v>
      </c>
      <c r="M19" s="11"/>
      <c r="N19" s="11"/>
      <c r="O19" s="11"/>
      <c r="P19" s="12"/>
      <c r="Q19" s="87" t="e">
        <f t="shared" si="22"/>
        <v>#DIV/0!</v>
      </c>
      <c r="R19" s="11"/>
      <c r="S19" s="11"/>
      <c r="T19" s="11"/>
      <c r="U19" s="12"/>
      <c r="V19" s="87" t="e">
        <f t="shared" si="23"/>
        <v>#DIV/0!</v>
      </c>
      <c r="W19" s="11"/>
      <c r="X19" s="11"/>
      <c r="Y19" s="11"/>
      <c r="Z19" s="12"/>
      <c r="AA19" s="87" t="e">
        <f t="shared" si="24"/>
        <v>#DIV/0!</v>
      </c>
      <c r="AB19" s="17"/>
      <c r="AC19" s="18"/>
      <c r="AD19" s="19"/>
      <c r="AE19" s="20"/>
      <c r="AF19" s="87" t="e">
        <f t="shared" si="25"/>
        <v>#DIV/0!</v>
      </c>
      <c r="AG19" s="17"/>
      <c r="AH19" s="14"/>
      <c r="AI19" s="20"/>
      <c r="AJ19" s="20"/>
      <c r="AK19" s="105" t="e">
        <f t="shared" si="26"/>
        <v>#DIV/0!</v>
      </c>
      <c r="AL19" s="15"/>
      <c r="AM19" s="15"/>
      <c r="AN19" s="16"/>
      <c r="AO19" s="22"/>
      <c r="AP19" s="88" t="e">
        <f t="shared" si="27"/>
        <v>#DIV/0!</v>
      </c>
      <c r="AQ19" s="14"/>
      <c r="AR19" s="22"/>
      <c r="AS19" s="22"/>
      <c r="AT19" s="22"/>
      <c r="AU19" s="88" t="e">
        <f t="shared" si="28"/>
        <v>#DIV/0!</v>
      </c>
      <c r="AV19" s="14"/>
      <c r="AW19" s="22"/>
      <c r="AX19" s="22"/>
      <c r="AY19" s="22"/>
      <c r="AZ19" s="89" t="e">
        <f t="shared" si="29"/>
        <v>#DIV/0!</v>
      </c>
      <c r="BA19" s="14"/>
      <c r="BB19" s="22"/>
      <c r="BC19" s="22"/>
      <c r="BD19" s="22"/>
      <c r="BE19" s="89" t="e">
        <f t="shared" si="30"/>
        <v>#DIV/0!</v>
      </c>
      <c r="BF19" s="15"/>
      <c r="BG19" s="16"/>
      <c r="BH19" s="16"/>
      <c r="BI19" s="22"/>
      <c r="BJ19" s="89" t="e">
        <f t="shared" si="31"/>
        <v>#DIV/0!</v>
      </c>
      <c r="BK19" s="15"/>
      <c r="BL19" s="16"/>
      <c r="BM19" s="14"/>
      <c r="BN19" s="22"/>
      <c r="BO19" s="118" t="e">
        <f t="shared" si="32"/>
        <v>#DIV/0!</v>
      </c>
      <c r="BP19" s="119"/>
      <c r="BQ19" s="119"/>
      <c r="BR19" s="119"/>
      <c r="BS19" s="120"/>
      <c r="BT19" s="88" t="e">
        <f t="shared" si="33"/>
        <v>#DIV/0!</v>
      </c>
      <c r="BU19" s="15"/>
      <c r="BV19" s="16"/>
      <c r="BW19" s="16"/>
      <c r="BX19" s="22"/>
      <c r="BY19" s="88" t="e">
        <f t="shared" si="34"/>
        <v>#DIV/0!</v>
      </c>
      <c r="BZ19" s="15"/>
      <c r="CA19" s="16"/>
      <c r="CB19" s="16"/>
      <c r="CC19" s="22"/>
      <c r="CD19" s="88" t="e">
        <f t="shared" si="35"/>
        <v>#DIV/0!</v>
      </c>
      <c r="CE19" s="83">
        <f t="shared" si="0"/>
        <v>0</v>
      </c>
      <c r="CF19" s="77">
        <f t="shared" si="1"/>
        <v>0</v>
      </c>
      <c r="CG19" s="77">
        <f t="shared" si="2"/>
        <v>0</v>
      </c>
      <c r="CH19" s="77">
        <f t="shared" si="3"/>
        <v>0</v>
      </c>
      <c r="CI19" s="77">
        <f t="shared" si="4"/>
        <v>0</v>
      </c>
      <c r="CJ19" s="77">
        <f t="shared" si="5"/>
        <v>0</v>
      </c>
      <c r="CK19" s="77">
        <f t="shared" si="6"/>
        <v>0</v>
      </c>
      <c r="CL19" s="77">
        <f t="shared" si="7"/>
        <v>0</v>
      </c>
      <c r="CM19" s="77">
        <f t="shared" si="8"/>
        <v>0</v>
      </c>
      <c r="CN19" s="77">
        <f t="shared" si="9"/>
        <v>0</v>
      </c>
      <c r="CO19" s="77">
        <f t="shared" si="10"/>
        <v>0</v>
      </c>
      <c r="CP19" s="77">
        <f t="shared" si="11"/>
        <v>0</v>
      </c>
      <c r="CQ19" s="77">
        <f t="shared" si="12"/>
        <v>0</v>
      </c>
      <c r="CR19" s="77">
        <f t="shared" si="13"/>
        <v>0</v>
      </c>
      <c r="CS19" s="77">
        <f t="shared" si="14"/>
        <v>0</v>
      </c>
      <c r="CT19" s="77">
        <f t="shared" si="15"/>
        <v>0</v>
      </c>
      <c r="CU19" s="77">
        <f t="shared" si="16"/>
        <v>0</v>
      </c>
      <c r="CV19" s="77">
        <f t="shared" si="17"/>
        <v>0</v>
      </c>
      <c r="CW19" s="77">
        <f t="shared" si="18"/>
        <v>0</v>
      </c>
      <c r="CX19" s="77">
        <f t="shared" si="19"/>
        <v>0</v>
      </c>
      <c r="CY19" s="78" t="e">
        <f>ROUNDUP((CE19*1+CJ19*0.64+CO19*0.36+CT19*0.14)/S3*100,0)</f>
        <v>#DIV/0!</v>
      </c>
      <c r="CZ19" s="78" t="e">
        <f>ROUNDUP((CF19*1+CK19*0.64+CP19*0.36+CU19*0.14)/U3*100,0)</f>
        <v>#DIV/0!</v>
      </c>
      <c r="DA19" s="78" t="e">
        <f>ROUNDUP((CG19*1+CL19*0.64+CQ19*0.36+CV19*0.14)/W3*100,0)</f>
        <v>#DIV/0!</v>
      </c>
      <c r="DB19" s="78" t="e">
        <f>ROUNDUP((CH19*1+CM19*0.64+CR19*0.36+CW19*0.14)/Y3*100,0)</f>
        <v>#DIV/0!</v>
      </c>
      <c r="DC19" s="78" t="e">
        <f>ROUNDUP((CI19*1+CN19*0.64+CS19*0.36+CX19*0.14)/Y3*100,0)</f>
        <v>#DIV/0!</v>
      </c>
    </row>
    <row r="20" spans="1:107" ht="14.25" thickBot="1">
      <c r="A20" s="24">
        <v>11</v>
      </c>
      <c r="B20" s="37"/>
      <c r="C20" s="16"/>
      <c r="D20" s="16"/>
      <c r="E20" s="16"/>
      <c r="F20" s="22"/>
      <c r="G20" s="103" t="e">
        <f t="shared" si="20"/>
        <v>#DIV/0!</v>
      </c>
      <c r="H20" s="17"/>
      <c r="I20" s="18"/>
      <c r="J20" s="18"/>
      <c r="K20" s="20"/>
      <c r="L20" s="86" t="e">
        <f t="shared" si="21"/>
        <v>#DIV/0!</v>
      </c>
      <c r="M20" s="11"/>
      <c r="N20" s="11"/>
      <c r="O20" s="11"/>
      <c r="P20" s="12"/>
      <c r="Q20" s="87" t="e">
        <f t="shared" si="22"/>
        <v>#DIV/0!</v>
      </c>
      <c r="R20" s="11"/>
      <c r="S20" s="11"/>
      <c r="T20" s="11"/>
      <c r="U20" s="12"/>
      <c r="V20" s="87" t="e">
        <f t="shared" si="23"/>
        <v>#DIV/0!</v>
      </c>
      <c r="W20" s="11"/>
      <c r="X20" s="11"/>
      <c r="Y20" s="11"/>
      <c r="Z20" s="12"/>
      <c r="AA20" s="87" t="e">
        <f t="shared" si="24"/>
        <v>#DIV/0!</v>
      </c>
      <c r="AB20" s="17"/>
      <c r="AC20" s="18"/>
      <c r="AD20" s="19"/>
      <c r="AE20" s="20"/>
      <c r="AF20" s="87" t="e">
        <f t="shared" si="25"/>
        <v>#DIV/0!</v>
      </c>
      <c r="AG20" s="17"/>
      <c r="AH20" s="14"/>
      <c r="AI20" s="20"/>
      <c r="AJ20" s="20"/>
      <c r="AK20" s="105" t="e">
        <f t="shared" si="26"/>
        <v>#DIV/0!</v>
      </c>
      <c r="AL20" s="15"/>
      <c r="AM20" s="15"/>
      <c r="AN20" s="16"/>
      <c r="AO20" s="22"/>
      <c r="AP20" s="88" t="e">
        <f t="shared" si="27"/>
        <v>#DIV/0!</v>
      </c>
      <c r="AQ20" s="14"/>
      <c r="AR20" s="22"/>
      <c r="AS20" s="22"/>
      <c r="AT20" s="22"/>
      <c r="AU20" s="88" t="e">
        <f t="shared" si="28"/>
        <v>#DIV/0!</v>
      </c>
      <c r="AV20" s="14"/>
      <c r="AW20" s="22"/>
      <c r="AX20" s="22"/>
      <c r="AY20" s="22"/>
      <c r="AZ20" s="89" t="e">
        <f t="shared" si="29"/>
        <v>#DIV/0!</v>
      </c>
      <c r="BA20" s="14"/>
      <c r="BB20" s="22"/>
      <c r="BC20" s="22"/>
      <c r="BD20" s="22"/>
      <c r="BE20" s="89" t="e">
        <f t="shared" si="30"/>
        <v>#DIV/0!</v>
      </c>
      <c r="BF20" s="15"/>
      <c r="BG20" s="16"/>
      <c r="BH20" s="16"/>
      <c r="BI20" s="22"/>
      <c r="BJ20" s="89" t="e">
        <f t="shared" si="31"/>
        <v>#DIV/0!</v>
      </c>
      <c r="BK20" s="15"/>
      <c r="BL20" s="16"/>
      <c r="BM20" s="14"/>
      <c r="BN20" s="22"/>
      <c r="BO20" s="118" t="e">
        <f t="shared" si="32"/>
        <v>#DIV/0!</v>
      </c>
      <c r="BP20" s="119"/>
      <c r="BQ20" s="119"/>
      <c r="BR20" s="119"/>
      <c r="BS20" s="120"/>
      <c r="BT20" s="88" t="e">
        <f t="shared" si="33"/>
        <v>#DIV/0!</v>
      </c>
      <c r="BU20" s="15"/>
      <c r="BV20" s="16"/>
      <c r="BW20" s="16"/>
      <c r="BX20" s="22"/>
      <c r="BY20" s="88" t="e">
        <f t="shared" si="34"/>
        <v>#DIV/0!</v>
      </c>
      <c r="BZ20" s="15"/>
      <c r="CA20" s="16"/>
      <c r="CB20" s="16"/>
      <c r="CC20" s="22"/>
      <c r="CD20" s="88" t="e">
        <f t="shared" si="35"/>
        <v>#DIV/0!</v>
      </c>
      <c r="CE20" s="83">
        <f t="shared" si="0"/>
        <v>0</v>
      </c>
      <c r="CF20" s="77">
        <f t="shared" si="1"/>
        <v>0</v>
      </c>
      <c r="CG20" s="77">
        <f t="shared" si="2"/>
        <v>0</v>
      </c>
      <c r="CH20" s="77">
        <f t="shared" si="3"/>
        <v>0</v>
      </c>
      <c r="CI20" s="77">
        <f t="shared" si="4"/>
        <v>0</v>
      </c>
      <c r="CJ20" s="77">
        <f t="shared" si="5"/>
        <v>0</v>
      </c>
      <c r="CK20" s="77">
        <f t="shared" si="6"/>
        <v>0</v>
      </c>
      <c r="CL20" s="77">
        <f t="shared" si="7"/>
        <v>0</v>
      </c>
      <c r="CM20" s="77">
        <f t="shared" si="8"/>
        <v>0</v>
      </c>
      <c r="CN20" s="77">
        <f t="shared" si="9"/>
        <v>0</v>
      </c>
      <c r="CO20" s="77">
        <f t="shared" si="10"/>
        <v>0</v>
      </c>
      <c r="CP20" s="77">
        <f t="shared" si="11"/>
        <v>0</v>
      </c>
      <c r="CQ20" s="77">
        <f t="shared" si="12"/>
        <v>0</v>
      </c>
      <c r="CR20" s="77">
        <f t="shared" si="13"/>
        <v>0</v>
      </c>
      <c r="CS20" s="77">
        <f t="shared" si="14"/>
        <v>0</v>
      </c>
      <c r="CT20" s="77">
        <f t="shared" si="15"/>
        <v>0</v>
      </c>
      <c r="CU20" s="77">
        <f t="shared" si="16"/>
        <v>0</v>
      </c>
      <c r="CV20" s="77">
        <f t="shared" si="17"/>
        <v>0</v>
      </c>
      <c r="CW20" s="77">
        <f t="shared" si="18"/>
        <v>0</v>
      </c>
      <c r="CX20" s="77">
        <f t="shared" si="19"/>
        <v>0</v>
      </c>
      <c r="CY20" s="78" t="e">
        <f>ROUNDUP((CE20*1+CJ20*0.64+CO20*0.36+CT20*0.14)/S3*100,0)</f>
        <v>#DIV/0!</v>
      </c>
      <c r="CZ20" s="78" t="e">
        <f>ROUNDUP((CF20*1+CK20*0.64+CP20*0.36+CU20*0.14)/U3*100,0)</f>
        <v>#DIV/0!</v>
      </c>
      <c r="DA20" s="78" t="e">
        <f>ROUNDUP((CG20*1+CL20*0.64+CQ20*0.36+CV20*0.14)/W3*100,0)</f>
        <v>#DIV/0!</v>
      </c>
      <c r="DB20" s="78" t="e">
        <f>ROUNDUP((CH20*1+CM20*0.64+CR20*0.36+CW20*0.14)/Y3*100,0)</f>
        <v>#DIV/0!</v>
      </c>
      <c r="DC20" s="78" t="e">
        <f>ROUNDUP((CI20*1+CN20*0.64+CS20*0.36+CX20*0.14)/Y3*100,0)</f>
        <v>#DIV/0!</v>
      </c>
    </row>
    <row r="21" spans="1:107" ht="14.25" thickBot="1">
      <c r="A21" s="24">
        <v>12</v>
      </c>
      <c r="B21" s="37"/>
      <c r="C21" s="16"/>
      <c r="D21" s="16"/>
      <c r="E21" s="16"/>
      <c r="F21" s="22"/>
      <c r="G21" s="103" t="e">
        <f t="shared" si="20"/>
        <v>#DIV/0!</v>
      </c>
      <c r="H21" s="17"/>
      <c r="I21" s="18"/>
      <c r="J21" s="18"/>
      <c r="K21" s="20"/>
      <c r="L21" s="86" t="e">
        <f t="shared" si="21"/>
        <v>#DIV/0!</v>
      </c>
      <c r="M21" s="11"/>
      <c r="N21" s="11"/>
      <c r="O21" s="11"/>
      <c r="P21" s="12"/>
      <c r="Q21" s="87" t="e">
        <f t="shared" si="22"/>
        <v>#DIV/0!</v>
      </c>
      <c r="R21" s="11"/>
      <c r="S21" s="11"/>
      <c r="T21" s="11"/>
      <c r="U21" s="12"/>
      <c r="V21" s="87" t="e">
        <f t="shared" si="23"/>
        <v>#DIV/0!</v>
      </c>
      <c r="W21" s="11"/>
      <c r="X21" s="11"/>
      <c r="Y21" s="11"/>
      <c r="Z21" s="12"/>
      <c r="AA21" s="87" t="e">
        <f t="shared" si="24"/>
        <v>#DIV/0!</v>
      </c>
      <c r="AB21" s="17"/>
      <c r="AC21" s="18"/>
      <c r="AD21" s="19"/>
      <c r="AE21" s="20"/>
      <c r="AF21" s="87" t="e">
        <f t="shared" si="25"/>
        <v>#DIV/0!</v>
      </c>
      <c r="AG21" s="17"/>
      <c r="AH21" s="14"/>
      <c r="AI21" s="20"/>
      <c r="AJ21" s="20"/>
      <c r="AK21" s="105" t="e">
        <f t="shared" si="26"/>
        <v>#DIV/0!</v>
      </c>
      <c r="AL21" s="15"/>
      <c r="AM21" s="15"/>
      <c r="AN21" s="16"/>
      <c r="AO21" s="22"/>
      <c r="AP21" s="88" t="e">
        <f t="shared" si="27"/>
        <v>#DIV/0!</v>
      </c>
      <c r="AQ21" s="14"/>
      <c r="AR21" s="22"/>
      <c r="AS21" s="22"/>
      <c r="AT21" s="22"/>
      <c r="AU21" s="88" t="e">
        <f t="shared" si="28"/>
        <v>#DIV/0!</v>
      </c>
      <c r="AV21" s="14"/>
      <c r="AW21" s="22"/>
      <c r="AX21" s="22"/>
      <c r="AY21" s="22"/>
      <c r="AZ21" s="89" t="e">
        <f t="shared" si="29"/>
        <v>#DIV/0!</v>
      </c>
      <c r="BA21" s="14"/>
      <c r="BB21" s="22"/>
      <c r="BC21" s="22"/>
      <c r="BD21" s="22"/>
      <c r="BE21" s="89" t="e">
        <f t="shared" si="30"/>
        <v>#DIV/0!</v>
      </c>
      <c r="BF21" s="15"/>
      <c r="BG21" s="16"/>
      <c r="BH21" s="16"/>
      <c r="BI21" s="22"/>
      <c r="BJ21" s="89" t="e">
        <f t="shared" si="31"/>
        <v>#DIV/0!</v>
      </c>
      <c r="BK21" s="15"/>
      <c r="BL21" s="16"/>
      <c r="BM21" s="14"/>
      <c r="BN21" s="22"/>
      <c r="BO21" s="118" t="e">
        <f t="shared" si="32"/>
        <v>#DIV/0!</v>
      </c>
      <c r="BP21" s="119"/>
      <c r="BQ21" s="119"/>
      <c r="BR21" s="119"/>
      <c r="BS21" s="120"/>
      <c r="BT21" s="88" t="e">
        <f t="shared" si="33"/>
        <v>#DIV/0!</v>
      </c>
      <c r="BU21" s="15"/>
      <c r="BV21" s="16"/>
      <c r="BW21" s="16"/>
      <c r="BX21" s="22"/>
      <c r="BY21" s="88" t="e">
        <f t="shared" si="34"/>
        <v>#DIV/0!</v>
      </c>
      <c r="BZ21" s="15"/>
      <c r="CA21" s="16"/>
      <c r="CB21" s="16"/>
      <c r="CC21" s="22"/>
      <c r="CD21" s="88" t="e">
        <f t="shared" si="35"/>
        <v>#DIV/0!</v>
      </c>
      <c r="CE21" s="83">
        <f t="shared" si="0"/>
        <v>0</v>
      </c>
      <c r="CF21" s="77">
        <f t="shared" si="1"/>
        <v>0</v>
      </c>
      <c r="CG21" s="77">
        <f t="shared" si="2"/>
        <v>0</v>
      </c>
      <c r="CH21" s="77">
        <f t="shared" si="3"/>
        <v>0</v>
      </c>
      <c r="CI21" s="77">
        <f t="shared" si="4"/>
        <v>0</v>
      </c>
      <c r="CJ21" s="77">
        <f t="shared" si="5"/>
        <v>0</v>
      </c>
      <c r="CK21" s="77">
        <f t="shared" si="6"/>
        <v>0</v>
      </c>
      <c r="CL21" s="77">
        <f t="shared" si="7"/>
        <v>0</v>
      </c>
      <c r="CM21" s="77">
        <f t="shared" si="8"/>
        <v>0</v>
      </c>
      <c r="CN21" s="77">
        <f t="shared" si="9"/>
        <v>0</v>
      </c>
      <c r="CO21" s="77">
        <f t="shared" si="10"/>
        <v>0</v>
      </c>
      <c r="CP21" s="77">
        <f t="shared" si="11"/>
        <v>0</v>
      </c>
      <c r="CQ21" s="77">
        <f t="shared" si="12"/>
        <v>0</v>
      </c>
      <c r="CR21" s="77">
        <f t="shared" si="13"/>
        <v>0</v>
      </c>
      <c r="CS21" s="77">
        <f t="shared" si="14"/>
        <v>0</v>
      </c>
      <c r="CT21" s="77">
        <f t="shared" si="15"/>
        <v>0</v>
      </c>
      <c r="CU21" s="77">
        <f t="shared" si="16"/>
        <v>0</v>
      </c>
      <c r="CV21" s="77">
        <f t="shared" si="17"/>
        <v>0</v>
      </c>
      <c r="CW21" s="77">
        <f t="shared" si="18"/>
        <v>0</v>
      </c>
      <c r="CX21" s="77">
        <f t="shared" si="19"/>
        <v>0</v>
      </c>
      <c r="CY21" s="78" t="e">
        <f>ROUNDUP((CE21*1+CJ21*0.64+CO21*0.36+CT21*0.14)/S3*100,0)</f>
        <v>#DIV/0!</v>
      </c>
      <c r="CZ21" s="78" t="e">
        <f>ROUNDUP((CF21*1+CK21*0.64+CP21*0.36+CU21*0.14)/U3*100,0)</f>
        <v>#DIV/0!</v>
      </c>
      <c r="DA21" s="78" t="e">
        <f>ROUNDUP((CG21*1+CL21*0.64+CQ21*0.36+CV21*0.14)/W3*100,0)</f>
        <v>#DIV/0!</v>
      </c>
      <c r="DB21" s="78" t="e">
        <f>ROUNDUP((CH21*1+CM21*0.64+CR21*0.36+CW21*0.14)/Y3*100,0)</f>
        <v>#DIV/0!</v>
      </c>
      <c r="DC21" s="78" t="e">
        <f>ROUNDUP((CI21*1+CN21*0.64+CS21*0.36+CX21*0.14)/Y3*100,0)</f>
        <v>#DIV/0!</v>
      </c>
    </row>
    <row r="22" spans="1:107" ht="14.25" thickBot="1">
      <c r="A22" s="24">
        <v>13</v>
      </c>
      <c r="B22" s="37"/>
      <c r="C22" s="16"/>
      <c r="D22" s="16"/>
      <c r="E22" s="16"/>
      <c r="F22" s="22"/>
      <c r="G22" s="103" t="e">
        <f t="shared" si="20"/>
        <v>#DIV/0!</v>
      </c>
      <c r="H22" s="17"/>
      <c r="I22" s="18"/>
      <c r="J22" s="18"/>
      <c r="K22" s="20"/>
      <c r="L22" s="86" t="e">
        <f t="shared" si="21"/>
        <v>#DIV/0!</v>
      </c>
      <c r="M22" s="11"/>
      <c r="N22" s="11"/>
      <c r="O22" s="11"/>
      <c r="P22" s="12"/>
      <c r="Q22" s="87" t="e">
        <f t="shared" si="22"/>
        <v>#DIV/0!</v>
      </c>
      <c r="R22" s="11"/>
      <c r="S22" s="11"/>
      <c r="T22" s="11"/>
      <c r="U22" s="12"/>
      <c r="V22" s="87" t="e">
        <f t="shared" si="23"/>
        <v>#DIV/0!</v>
      </c>
      <c r="W22" s="11"/>
      <c r="X22" s="11"/>
      <c r="Y22" s="11"/>
      <c r="Z22" s="12"/>
      <c r="AA22" s="87" t="e">
        <f t="shared" si="24"/>
        <v>#DIV/0!</v>
      </c>
      <c r="AB22" s="17"/>
      <c r="AC22" s="18"/>
      <c r="AD22" s="19"/>
      <c r="AE22" s="20"/>
      <c r="AF22" s="87" t="e">
        <f t="shared" si="25"/>
        <v>#DIV/0!</v>
      </c>
      <c r="AG22" s="17"/>
      <c r="AH22" s="14"/>
      <c r="AI22" s="20"/>
      <c r="AJ22" s="20"/>
      <c r="AK22" s="105" t="e">
        <f t="shared" si="26"/>
        <v>#DIV/0!</v>
      </c>
      <c r="AL22" s="15"/>
      <c r="AM22" s="15"/>
      <c r="AN22" s="16"/>
      <c r="AO22" s="22"/>
      <c r="AP22" s="88" t="e">
        <f t="shared" si="27"/>
        <v>#DIV/0!</v>
      </c>
      <c r="AQ22" s="14"/>
      <c r="AR22" s="22"/>
      <c r="AS22" s="22"/>
      <c r="AT22" s="22"/>
      <c r="AU22" s="88" t="e">
        <f t="shared" si="28"/>
        <v>#DIV/0!</v>
      </c>
      <c r="AV22" s="14"/>
      <c r="AW22" s="22"/>
      <c r="AX22" s="22"/>
      <c r="AY22" s="22"/>
      <c r="AZ22" s="89" t="e">
        <f t="shared" si="29"/>
        <v>#DIV/0!</v>
      </c>
      <c r="BA22" s="14"/>
      <c r="BB22" s="22"/>
      <c r="BC22" s="22"/>
      <c r="BD22" s="22"/>
      <c r="BE22" s="89" t="e">
        <f t="shared" si="30"/>
        <v>#DIV/0!</v>
      </c>
      <c r="BF22" s="15"/>
      <c r="BG22" s="16"/>
      <c r="BH22" s="16"/>
      <c r="BI22" s="22"/>
      <c r="BJ22" s="89" t="e">
        <f t="shared" si="31"/>
        <v>#DIV/0!</v>
      </c>
      <c r="BK22" s="15"/>
      <c r="BL22" s="16"/>
      <c r="BM22" s="16"/>
      <c r="BN22" s="22"/>
      <c r="BO22" s="118" t="e">
        <f t="shared" si="32"/>
        <v>#DIV/0!</v>
      </c>
      <c r="BP22" s="119"/>
      <c r="BQ22" s="119"/>
      <c r="BR22" s="119"/>
      <c r="BS22" s="120"/>
      <c r="BT22" s="88" t="e">
        <f t="shared" si="33"/>
        <v>#DIV/0!</v>
      </c>
      <c r="BU22" s="15"/>
      <c r="BV22" s="16"/>
      <c r="BW22" s="16"/>
      <c r="BX22" s="22"/>
      <c r="BY22" s="88" t="e">
        <f t="shared" si="34"/>
        <v>#DIV/0!</v>
      </c>
      <c r="BZ22" s="15"/>
      <c r="CA22" s="16"/>
      <c r="CB22" s="16"/>
      <c r="CC22" s="14"/>
      <c r="CD22" s="88" t="e">
        <f t="shared" si="35"/>
        <v>#DIV/0!</v>
      </c>
      <c r="CE22" s="83">
        <f t="shared" si="0"/>
        <v>0</v>
      </c>
      <c r="CF22" s="77">
        <f t="shared" si="1"/>
        <v>0</v>
      </c>
      <c r="CG22" s="77">
        <f t="shared" si="2"/>
        <v>0</v>
      </c>
      <c r="CH22" s="77">
        <f t="shared" si="3"/>
        <v>0</v>
      </c>
      <c r="CI22" s="77">
        <f t="shared" si="4"/>
        <v>0</v>
      </c>
      <c r="CJ22" s="77">
        <f t="shared" si="5"/>
        <v>0</v>
      </c>
      <c r="CK22" s="77">
        <f t="shared" si="6"/>
        <v>0</v>
      </c>
      <c r="CL22" s="77">
        <f t="shared" si="7"/>
        <v>0</v>
      </c>
      <c r="CM22" s="77">
        <f t="shared" si="8"/>
        <v>0</v>
      </c>
      <c r="CN22" s="77">
        <f t="shared" si="9"/>
        <v>0</v>
      </c>
      <c r="CO22" s="77">
        <f t="shared" si="10"/>
        <v>0</v>
      </c>
      <c r="CP22" s="77">
        <f t="shared" si="11"/>
        <v>0</v>
      </c>
      <c r="CQ22" s="77">
        <f t="shared" si="12"/>
        <v>0</v>
      </c>
      <c r="CR22" s="77">
        <f t="shared" si="13"/>
        <v>0</v>
      </c>
      <c r="CS22" s="77">
        <f t="shared" si="14"/>
        <v>0</v>
      </c>
      <c r="CT22" s="77">
        <f t="shared" si="15"/>
        <v>0</v>
      </c>
      <c r="CU22" s="77">
        <f t="shared" si="16"/>
        <v>0</v>
      </c>
      <c r="CV22" s="77">
        <f t="shared" si="17"/>
        <v>0</v>
      </c>
      <c r="CW22" s="77">
        <f t="shared" si="18"/>
        <v>0</v>
      </c>
      <c r="CX22" s="77">
        <f t="shared" si="19"/>
        <v>0</v>
      </c>
      <c r="CY22" s="78" t="e">
        <f>ROUNDUP((CE22*1+CJ22*0.64+CO22*0.36+CT22*0.14)/S3*100,0)</f>
        <v>#DIV/0!</v>
      </c>
      <c r="CZ22" s="78" t="e">
        <f>ROUNDUP((CF22*1+CK22*0.64+CP22*0.36+CU22*0.14)/U3*100,0)</f>
        <v>#DIV/0!</v>
      </c>
      <c r="DA22" s="78" t="e">
        <f>ROUNDUP((CG22*1+CL22*0.64+CQ22*0.36+CV22*0.14)/W3*100,0)</f>
        <v>#DIV/0!</v>
      </c>
      <c r="DB22" s="78" t="e">
        <f>ROUNDUP((CH22*1+CM22*0.64+CR22*0.36+CW22*0.14)/Y3*100,0)</f>
        <v>#DIV/0!</v>
      </c>
      <c r="DC22" s="78" t="e">
        <f>ROUNDUP((CI22*1+CN22*0.64+CS22*0.36+CX22*0.14)/Y3*100,0)</f>
        <v>#DIV/0!</v>
      </c>
    </row>
    <row r="23" spans="1:107" ht="14.25" thickBot="1">
      <c r="A23" s="24">
        <v>14</v>
      </c>
      <c r="B23" s="37"/>
      <c r="C23" s="16"/>
      <c r="D23" s="16"/>
      <c r="E23" s="16"/>
      <c r="F23" s="22"/>
      <c r="G23" s="103" t="e">
        <f t="shared" si="20"/>
        <v>#DIV/0!</v>
      </c>
      <c r="H23" s="17"/>
      <c r="I23" s="18"/>
      <c r="J23" s="18"/>
      <c r="K23" s="20"/>
      <c r="L23" s="86" t="e">
        <f t="shared" si="21"/>
        <v>#DIV/0!</v>
      </c>
      <c r="M23" s="11"/>
      <c r="N23" s="11"/>
      <c r="O23" s="11"/>
      <c r="P23" s="12"/>
      <c r="Q23" s="87" t="e">
        <f t="shared" si="22"/>
        <v>#DIV/0!</v>
      </c>
      <c r="R23" s="11"/>
      <c r="S23" s="11"/>
      <c r="T23" s="11"/>
      <c r="U23" s="12"/>
      <c r="V23" s="87" t="e">
        <f t="shared" si="23"/>
        <v>#DIV/0!</v>
      </c>
      <c r="W23" s="11"/>
      <c r="X23" s="11"/>
      <c r="Y23" s="11"/>
      <c r="Z23" s="12"/>
      <c r="AA23" s="87" t="e">
        <f t="shared" si="24"/>
        <v>#DIV/0!</v>
      </c>
      <c r="AB23" s="17"/>
      <c r="AC23" s="18"/>
      <c r="AD23" s="19"/>
      <c r="AE23" s="20"/>
      <c r="AF23" s="87" t="e">
        <f t="shared" si="25"/>
        <v>#DIV/0!</v>
      </c>
      <c r="AG23" s="17"/>
      <c r="AH23" s="14"/>
      <c r="AI23" s="20"/>
      <c r="AJ23" s="20"/>
      <c r="AK23" s="105" t="e">
        <f t="shared" si="26"/>
        <v>#DIV/0!</v>
      </c>
      <c r="AL23" s="15"/>
      <c r="AM23" s="15"/>
      <c r="AN23" s="16"/>
      <c r="AO23" s="22"/>
      <c r="AP23" s="88" t="e">
        <f t="shared" si="27"/>
        <v>#DIV/0!</v>
      </c>
      <c r="AQ23" s="14"/>
      <c r="AR23" s="22"/>
      <c r="AS23" s="22"/>
      <c r="AT23" s="22"/>
      <c r="AU23" s="88" t="e">
        <f t="shared" si="28"/>
        <v>#DIV/0!</v>
      </c>
      <c r="AV23" s="14"/>
      <c r="AW23" s="22"/>
      <c r="AX23" s="22"/>
      <c r="AY23" s="22"/>
      <c r="AZ23" s="89" t="e">
        <f t="shared" si="29"/>
        <v>#DIV/0!</v>
      </c>
      <c r="BA23" s="14"/>
      <c r="BB23" s="22"/>
      <c r="BC23" s="22"/>
      <c r="BD23" s="22"/>
      <c r="BE23" s="89" t="e">
        <f t="shared" si="30"/>
        <v>#DIV/0!</v>
      </c>
      <c r="BF23" s="15"/>
      <c r="BG23" s="16"/>
      <c r="BH23" s="16"/>
      <c r="BI23" s="22"/>
      <c r="BJ23" s="89" t="e">
        <f t="shared" si="31"/>
        <v>#DIV/0!</v>
      </c>
      <c r="BK23" s="15"/>
      <c r="BL23" s="16"/>
      <c r="BM23" s="16"/>
      <c r="BN23" s="22"/>
      <c r="BO23" s="118" t="e">
        <f t="shared" si="32"/>
        <v>#DIV/0!</v>
      </c>
      <c r="BP23" s="119"/>
      <c r="BQ23" s="119"/>
      <c r="BR23" s="119"/>
      <c r="BS23" s="120"/>
      <c r="BT23" s="88" t="e">
        <f t="shared" si="33"/>
        <v>#DIV/0!</v>
      </c>
      <c r="BU23" s="15"/>
      <c r="BV23" s="16"/>
      <c r="BW23" s="16"/>
      <c r="BX23" s="22"/>
      <c r="BY23" s="88" t="e">
        <f t="shared" si="34"/>
        <v>#DIV/0!</v>
      </c>
      <c r="BZ23" s="15"/>
      <c r="CA23" s="16"/>
      <c r="CB23" s="16"/>
      <c r="CC23" s="14"/>
      <c r="CD23" s="88" t="e">
        <f t="shared" si="35"/>
        <v>#DIV/0!</v>
      </c>
      <c r="CE23" s="83">
        <f t="shared" si="0"/>
        <v>0</v>
      </c>
      <c r="CF23" s="77">
        <f t="shared" si="1"/>
        <v>0</v>
      </c>
      <c r="CG23" s="77">
        <f t="shared" si="2"/>
        <v>0</v>
      </c>
      <c r="CH23" s="77">
        <f t="shared" si="3"/>
        <v>0</v>
      </c>
      <c r="CI23" s="77">
        <f t="shared" si="4"/>
        <v>0</v>
      </c>
      <c r="CJ23" s="77">
        <f t="shared" si="5"/>
        <v>0</v>
      </c>
      <c r="CK23" s="77">
        <f t="shared" si="6"/>
        <v>0</v>
      </c>
      <c r="CL23" s="77">
        <f t="shared" si="7"/>
        <v>0</v>
      </c>
      <c r="CM23" s="77">
        <f t="shared" si="8"/>
        <v>0</v>
      </c>
      <c r="CN23" s="77">
        <f t="shared" si="9"/>
        <v>0</v>
      </c>
      <c r="CO23" s="77">
        <f t="shared" si="10"/>
        <v>0</v>
      </c>
      <c r="CP23" s="77">
        <f t="shared" si="11"/>
        <v>0</v>
      </c>
      <c r="CQ23" s="77">
        <f t="shared" si="12"/>
        <v>0</v>
      </c>
      <c r="CR23" s="77">
        <f t="shared" si="13"/>
        <v>0</v>
      </c>
      <c r="CS23" s="77">
        <f t="shared" si="14"/>
        <v>0</v>
      </c>
      <c r="CT23" s="77">
        <f t="shared" si="15"/>
        <v>0</v>
      </c>
      <c r="CU23" s="77">
        <f t="shared" si="16"/>
        <v>0</v>
      </c>
      <c r="CV23" s="77">
        <f t="shared" si="17"/>
        <v>0</v>
      </c>
      <c r="CW23" s="77">
        <f t="shared" si="18"/>
        <v>0</v>
      </c>
      <c r="CX23" s="77">
        <f t="shared" si="19"/>
        <v>0</v>
      </c>
      <c r="CY23" s="78" t="e">
        <f>ROUNDUP((CE23*1+CJ23*0.64+CO23*0.36+CT23*0.14)/S3*100,0)</f>
        <v>#DIV/0!</v>
      </c>
      <c r="CZ23" s="78" t="e">
        <f>ROUNDUP((CF23*1+CK23*0.64+CP23*0.36+CU23*0.14)/U3*100,0)</f>
        <v>#DIV/0!</v>
      </c>
      <c r="DA23" s="78" t="e">
        <f>ROUNDUP((CG23*1+CL23*0.64+CQ23*0.36+CV23*0.14)/W3*100,0)</f>
        <v>#DIV/0!</v>
      </c>
      <c r="DB23" s="78" t="e">
        <f>ROUNDUP((CH23*1+CM23*0.64+CR23*0.36+CW23*0.14)/Y3*100,0)</f>
        <v>#DIV/0!</v>
      </c>
      <c r="DC23" s="78" t="e">
        <f>ROUNDUP((CI23*1+CN23*0.64+CS23*0.36+CX23*0.14)/Y3*100,0)</f>
        <v>#DIV/0!</v>
      </c>
    </row>
    <row r="24" spans="1:107" ht="14.25" thickBot="1">
      <c r="A24" s="24">
        <v>15</v>
      </c>
      <c r="B24" s="37"/>
      <c r="C24" s="16"/>
      <c r="D24" s="16"/>
      <c r="E24" s="16"/>
      <c r="F24" s="22"/>
      <c r="G24" s="103" t="e">
        <f t="shared" si="20"/>
        <v>#DIV/0!</v>
      </c>
      <c r="H24" s="17"/>
      <c r="I24" s="18"/>
      <c r="J24" s="18"/>
      <c r="K24" s="20"/>
      <c r="L24" s="86" t="e">
        <f t="shared" si="21"/>
        <v>#DIV/0!</v>
      </c>
      <c r="M24" s="11"/>
      <c r="N24" s="11"/>
      <c r="O24" s="11"/>
      <c r="P24" s="12"/>
      <c r="Q24" s="87" t="e">
        <f t="shared" si="22"/>
        <v>#DIV/0!</v>
      </c>
      <c r="R24" s="11"/>
      <c r="S24" s="11"/>
      <c r="T24" s="11"/>
      <c r="U24" s="12"/>
      <c r="V24" s="87" t="e">
        <f t="shared" si="23"/>
        <v>#DIV/0!</v>
      </c>
      <c r="W24" s="11"/>
      <c r="X24" s="11"/>
      <c r="Y24" s="11"/>
      <c r="Z24" s="12"/>
      <c r="AA24" s="87" t="e">
        <f t="shared" si="24"/>
        <v>#DIV/0!</v>
      </c>
      <c r="AB24" s="17"/>
      <c r="AC24" s="18"/>
      <c r="AD24" s="19"/>
      <c r="AE24" s="20"/>
      <c r="AF24" s="87" t="e">
        <f t="shared" si="25"/>
        <v>#DIV/0!</v>
      </c>
      <c r="AG24" s="17"/>
      <c r="AH24" s="14"/>
      <c r="AI24" s="20"/>
      <c r="AJ24" s="20"/>
      <c r="AK24" s="105" t="e">
        <f t="shared" si="26"/>
        <v>#DIV/0!</v>
      </c>
      <c r="AL24" s="15"/>
      <c r="AM24" s="15"/>
      <c r="AN24" s="16"/>
      <c r="AO24" s="22"/>
      <c r="AP24" s="88" t="e">
        <f t="shared" si="27"/>
        <v>#DIV/0!</v>
      </c>
      <c r="AQ24" s="14"/>
      <c r="AR24" s="22"/>
      <c r="AS24" s="22"/>
      <c r="AT24" s="22"/>
      <c r="AU24" s="88" t="e">
        <f t="shared" si="28"/>
        <v>#DIV/0!</v>
      </c>
      <c r="AV24" s="14"/>
      <c r="AW24" s="22"/>
      <c r="AX24" s="22"/>
      <c r="AY24" s="22"/>
      <c r="AZ24" s="89" t="e">
        <f t="shared" si="29"/>
        <v>#DIV/0!</v>
      </c>
      <c r="BA24" s="14"/>
      <c r="BB24" s="22"/>
      <c r="BC24" s="22"/>
      <c r="BD24" s="22"/>
      <c r="BE24" s="89" t="e">
        <f t="shared" si="30"/>
        <v>#DIV/0!</v>
      </c>
      <c r="BF24" s="15"/>
      <c r="BG24" s="16"/>
      <c r="BH24" s="16"/>
      <c r="BI24" s="22"/>
      <c r="BJ24" s="89" t="e">
        <f t="shared" si="31"/>
        <v>#DIV/0!</v>
      </c>
      <c r="BK24" s="15"/>
      <c r="BL24" s="16"/>
      <c r="BM24" s="16"/>
      <c r="BN24" s="22"/>
      <c r="BO24" s="118" t="e">
        <f t="shared" si="32"/>
        <v>#DIV/0!</v>
      </c>
      <c r="BP24" s="119"/>
      <c r="BQ24" s="119"/>
      <c r="BR24" s="119"/>
      <c r="BS24" s="120"/>
      <c r="BT24" s="88" t="e">
        <f t="shared" si="33"/>
        <v>#DIV/0!</v>
      </c>
      <c r="BU24" s="15"/>
      <c r="BV24" s="16"/>
      <c r="BW24" s="16"/>
      <c r="BX24" s="22"/>
      <c r="BY24" s="88" t="e">
        <f t="shared" si="34"/>
        <v>#DIV/0!</v>
      </c>
      <c r="BZ24" s="15"/>
      <c r="CA24" s="16"/>
      <c r="CB24" s="16"/>
      <c r="CC24" s="14"/>
      <c r="CD24" s="88" t="e">
        <f t="shared" si="35"/>
        <v>#DIV/0!</v>
      </c>
      <c r="CE24" s="83">
        <f t="shared" si="0"/>
        <v>0</v>
      </c>
      <c r="CF24" s="77">
        <f t="shared" si="1"/>
        <v>0</v>
      </c>
      <c r="CG24" s="77">
        <f t="shared" si="2"/>
        <v>0</v>
      </c>
      <c r="CH24" s="77">
        <f t="shared" si="3"/>
        <v>0</v>
      </c>
      <c r="CI24" s="77">
        <f t="shared" si="4"/>
        <v>0</v>
      </c>
      <c r="CJ24" s="77">
        <f t="shared" si="5"/>
        <v>0</v>
      </c>
      <c r="CK24" s="77">
        <f t="shared" si="6"/>
        <v>0</v>
      </c>
      <c r="CL24" s="77">
        <f t="shared" si="7"/>
        <v>0</v>
      </c>
      <c r="CM24" s="77">
        <f t="shared" si="8"/>
        <v>0</v>
      </c>
      <c r="CN24" s="77">
        <f t="shared" si="9"/>
        <v>0</v>
      </c>
      <c r="CO24" s="77">
        <f t="shared" si="10"/>
        <v>0</v>
      </c>
      <c r="CP24" s="77">
        <f t="shared" si="11"/>
        <v>0</v>
      </c>
      <c r="CQ24" s="77">
        <f t="shared" si="12"/>
        <v>0</v>
      </c>
      <c r="CR24" s="77">
        <f t="shared" si="13"/>
        <v>0</v>
      </c>
      <c r="CS24" s="77">
        <f t="shared" si="14"/>
        <v>0</v>
      </c>
      <c r="CT24" s="77">
        <f t="shared" si="15"/>
        <v>0</v>
      </c>
      <c r="CU24" s="77">
        <f t="shared" si="16"/>
        <v>0</v>
      </c>
      <c r="CV24" s="77">
        <f t="shared" si="17"/>
        <v>0</v>
      </c>
      <c r="CW24" s="77">
        <f t="shared" si="18"/>
        <v>0</v>
      </c>
      <c r="CX24" s="77">
        <f t="shared" si="19"/>
        <v>0</v>
      </c>
      <c r="CY24" s="78" t="e">
        <f>ROUNDUP((CE24*1+CJ24*0.64+CO24*0.36+CT24*0.14)/S3*100,0)</f>
        <v>#DIV/0!</v>
      </c>
      <c r="CZ24" s="78" t="e">
        <f>ROUNDUP((CF24*1+CK24*0.64+CP24*0.36+CU24*0.14)/U3*100,0)</f>
        <v>#DIV/0!</v>
      </c>
      <c r="DA24" s="78" t="e">
        <f>ROUNDUP((CG24*1+CL24*0.64+CQ24*0.36+CV24*0.14)/W3*100,0)</f>
        <v>#DIV/0!</v>
      </c>
      <c r="DB24" s="78" t="e">
        <f>ROUNDUP((CH24*1+CM24*0.64+CR24*0.36+CW24*0.14)/Y3*100,0)</f>
        <v>#DIV/0!</v>
      </c>
      <c r="DC24" s="78" t="e">
        <f>ROUNDUP((CI24*1+CN24*0.64+CS24*0.36+CX24*0.14)/Y3*100,0)</f>
        <v>#DIV/0!</v>
      </c>
    </row>
    <row r="25" spans="1:107" ht="14.25" thickBot="1">
      <c r="A25" s="24">
        <v>16</v>
      </c>
      <c r="B25" s="37"/>
      <c r="C25" s="16"/>
      <c r="D25" s="16"/>
      <c r="E25" s="16"/>
      <c r="F25" s="22"/>
      <c r="G25" s="103" t="e">
        <f t="shared" si="20"/>
        <v>#DIV/0!</v>
      </c>
      <c r="H25" s="17"/>
      <c r="I25" s="18"/>
      <c r="J25" s="18"/>
      <c r="K25" s="20"/>
      <c r="L25" s="86" t="e">
        <f t="shared" si="21"/>
        <v>#DIV/0!</v>
      </c>
      <c r="M25" s="11"/>
      <c r="N25" s="11"/>
      <c r="O25" s="11"/>
      <c r="P25" s="12"/>
      <c r="Q25" s="87" t="e">
        <f t="shared" si="22"/>
        <v>#DIV/0!</v>
      </c>
      <c r="R25" s="11"/>
      <c r="S25" s="11"/>
      <c r="T25" s="11"/>
      <c r="U25" s="12"/>
      <c r="V25" s="87" t="e">
        <f t="shared" si="23"/>
        <v>#DIV/0!</v>
      </c>
      <c r="W25" s="11"/>
      <c r="X25" s="11"/>
      <c r="Y25" s="11"/>
      <c r="Z25" s="12"/>
      <c r="AA25" s="87" t="e">
        <f t="shared" si="24"/>
        <v>#DIV/0!</v>
      </c>
      <c r="AB25" s="17"/>
      <c r="AC25" s="18"/>
      <c r="AD25" s="19"/>
      <c r="AE25" s="20"/>
      <c r="AF25" s="87" t="e">
        <f t="shared" si="25"/>
        <v>#DIV/0!</v>
      </c>
      <c r="AG25" s="17"/>
      <c r="AH25" s="14"/>
      <c r="AI25" s="20"/>
      <c r="AJ25" s="20"/>
      <c r="AK25" s="105" t="e">
        <f t="shared" si="26"/>
        <v>#DIV/0!</v>
      </c>
      <c r="AL25" s="15"/>
      <c r="AM25" s="15"/>
      <c r="AN25" s="16"/>
      <c r="AO25" s="22"/>
      <c r="AP25" s="88" t="e">
        <f t="shared" si="27"/>
        <v>#DIV/0!</v>
      </c>
      <c r="AQ25" s="14"/>
      <c r="AR25" s="22"/>
      <c r="AS25" s="22"/>
      <c r="AT25" s="22"/>
      <c r="AU25" s="88" t="e">
        <f>AVERAGE(AQ25:AT25)</f>
        <v>#DIV/0!</v>
      </c>
      <c r="AV25" s="14"/>
      <c r="AW25" s="22"/>
      <c r="AX25" s="22"/>
      <c r="AY25" s="22"/>
      <c r="AZ25" s="89" t="e">
        <f t="shared" si="29"/>
        <v>#DIV/0!</v>
      </c>
      <c r="BA25" s="14"/>
      <c r="BB25" s="22"/>
      <c r="BC25" s="22"/>
      <c r="BD25" s="22"/>
      <c r="BE25" s="89" t="e">
        <f t="shared" si="30"/>
        <v>#DIV/0!</v>
      </c>
      <c r="BF25" s="15"/>
      <c r="BG25" s="16"/>
      <c r="BH25" s="16"/>
      <c r="BI25" s="22"/>
      <c r="BJ25" s="89" t="e">
        <f t="shared" si="31"/>
        <v>#DIV/0!</v>
      </c>
      <c r="BK25" s="15"/>
      <c r="BL25" s="16"/>
      <c r="BM25" s="16"/>
      <c r="BN25" s="22"/>
      <c r="BO25" s="118" t="e">
        <f t="shared" si="32"/>
        <v>#DIV/0!</v>
      </c>
      <c r="BP25" s="119"/>
      <c r="BQ25" s="119"/>
      <c r="BR25" s="119"/>
      <c r="BS25" s="120"/>
      <c r="BT25" s="88" t="e">
        <f t="shared" si="33"/>
        <v>#DIV/0!</v>
      </c>
      <c r="BU25" s="15"/>
      <c r="BV25" s="16"/>
      <c r="BW25" s="16"/>
      <c r="BX25" s="22"/>
      <c r="BY25" s="88" t="e">
        <f t="shared" si="34"/>
        <v>#DIV/0!</v>
      </c>
      <c r="BZ25" s="15"/>
      <c r="CA25" s="16"/>
      <c r="CB25" s="16"/>
      <c r="CC25" s="14"/>
      <c r="CD25" s="88" t="e">
        <f t="shared" si="35"/>
        <v>#DIV/0!</v>
      </c>
      <c r="CE25" s="83">
        <f t="shared" si="0"/>
        <v>0</v>
      </c>
      <c r="CF25" s="77">
        <f t="shared" si="1"/>
        <v>0</v>
      </c>
      <c r="CG25" s="77">
        <f t="shared" si="2"/>
        <v>0</v>
      </c>
      <c r="CH25" s="77">
        <f t="shared" si="3"/>
        <v>0</v>
      </c>
      <c r="CI25" s="77">
        <f t="shared" si="4"/>
        <v>0</v>
      </c>
      <c r="CJ25" s="77">
        <f t="shared" si="5"/>
        <v>0</v>
      </c>
      <c r="CK25" s="77">
        <f t="shared" si="6"/>
        <v>0</v>
      </c>
      <c r="CL25" s="77">
        <f t="shared" si="7"/>
        <v>0</v>
      </c>
      <c r="CM25" s="77">
        <f t="shared" si="8"/>
        <v>0</v>
      </c>
      <c r="CN25" s="77">
        <f t="shared" si="9"/>
        <v>0</v>
      </c>
      <c r="CO25" s="77">
        <f t="shared" si="10"/>
        <v>0</v>
      </c>
      <c r="CP25" s="77">
        <f t="shared" si="11"/>
        <v>0</v>
      </c>
      <c r="CQ25" s="77">
        <f t="shared" si="12"/>
        <v>0</v>
      </c>
      <c r="CR25" s="77">
        <f t="shared" si="13"/>
        <v>0</v>
      </c>
      <c r="CS25" s="77">
        <f t="shared" si="14"/>
        <v>0</v>
      </c>
      <c r="CT25" s="77">
        <f>COUNTIFS(C25:CD25,"н/а",$C$9:$CD$9,"I четверть")</f>
        <v>0</v>
      </c>
      <c r="CU25" s="77">
        <f t="shared" si="16"/>
        <v>0</v>
      </c>
      <c r="CV25" s="77">
        <f t="shared" si="17"/>
        <v>0</v>
      </c>
      <c r="CW25" s="77">
        <f t="shared" si="18"/>
        <v>0</v>
      </c>
      <c r="CX25" s="77">
        <f t="shared" si="19"/>
        <v>0</v>
      </c>
      <c r="CY25" s="78" t="e">
        <f>ROUNDUP((CE25*1+CJ25*0.64+CO25*0.36+CT25*0.14)/S3*100,0)</f>
        <v>#DIV/0!</v>
      </c>
      <c r="CZ25" s="78" t="e">
        <f>ROUNDUP((CF25*1+CK25*0.64+CP25*0.36+CU25*0.14)/U3*100,0)</f>
        <v>#DIV/0!</v>
      </c>
      <c r="DA25" s="78" t="e">
        <f>ROUNDUP((CG25*1+CL25*0.64+CQ25*0.36+CV25*0.14)/W3*100,0)</f>
        <v>#DIV/0!</v>
      </c>
      <c r="DB25" s="78" t="e">
        <f>ROUNDUP((CH25*1+CM25*0.64+CR25*0.36+CW25*0.14)/Y3*100,0)</f>
        <v>#DIV/0!</v>
      </c>
      <c r="DC25" s="78" t="e">
        <f>ROUNDUP((CI25*1+CN25*0.64+CS25*0.36+CX25*0.14)/Y3*100,0)</f>
        <v>#DIV/0!</v>
      </c>
    </row>
    <row r="26" spans="1:107" ht="14.25" thickBot="1">
      <c r="A26" s="4">
        <v>17</v>
      </c>
      <c r="B26" s="109"/>
      <c r="C26" s="21"/>
      <c r="D26" s="21"/>
      <c r="E26" s="21"/>
      <c r="F26" s="21"/>
      <c r="G26" s="103" t="e">
        <f t="shared" si="20"/>
        <v>#DIV/0!</v>
      </c>
      <c r="H26" s="18"/>
      <c r="I26" s="18"/>
      <c r="J26" s="18"/>
      <c r="K26" s="18"/>
      <c r="L26" s="86" t="e">
        <f t="shared" si="21"/>
        <v>#DIV/0!</v>
      </c>
      <c r="M26" s="11"/>
      <c r="N26" s="11"/>
      <c r="O26" s="11"/>
      <c r="P26" s="11"/>
      <c r="Q26" s="87" t="e">
        <f t="shared" si="22"/>
        <v>#DIV/0!</v>
      </c>
      <c r="R26" s="11"/>
      <c r="S26" s="11"/>
      <c r="T26" s="11"/>
      <c r="U26" s="11"/>
      <c r="V26" s="87" t="e">
        <f t="shared" si="23"/>
        <v>#DIV/0!</v>
      </c>
      <c r="W26" s="11"/>
      <c r="X26" s="11"/>
      <c r="Y26" s="11"/>
      <c r="Z26" s="11"/>
      <c r="AA26" s="87" t="e">
        <f t="shared" si="24"/>
        <v>#DIV/0!</v>
      </c>
      <c r="AB26" s="17"/>
      <c r="AC26" s="18"/>
      <c r="AD26" s="19"/>
      <c r="AE26" s="20"/>
      <c r="AF26" s="87" t="e">
        <f t="shared" si="25"/>
        <v>#DIV/0!</v>
      </c>
      <c r="AG26" s="18"/>
      <c r="AH26" s="14"/>
      <c r="AI26" s="20"/>
      <c r="AJ26" s="18"/>
      <c r="AK26" s="105" t="e">
        <f t="shared" si="26"/>
        <v>#DIV/0!</v>
      </c>
      <c r="AL26" s="15"/>
      <c r="AM26" s="15"/>
      <c r="AN26" s="16"/>
      <c r="AO26" s="16"/>
      <c r="AP26" s="88" t="e">
        <f t="shared" si="27"/>
        <v>#DIV/0!</v>
      </c>
      <c r="AQ26" s="22"/>
      <c r="AR26" s="22"/>
      <c r="AS26" s="22"/>
      <c r="AT26" s="22"/>
      <c r="AU26" s="88" t="e">
        <f>AVERAGE(AQ26:AT26)</f>
        <v>#DIV/0!</v>
      </c>
      <c r="AV26" s="22"/>
      <c r="AW26" s="22"/>
      <c r="AX26" s="22"/>
      <c r="AY26" s="22"/>
      <c r="AZ26" s="89" t="e">
        <f t="shared" si="29"/>
        <v>#DIV/0!</v>
      </c>
      <c r="BA26" s="22"/>
      <c r="BB26" s="22"/>
      <c r="BC26" s="22"/>
      <c r="BD26" s="22"/>
      <c r="BE26" s="89" t="e">
        <f t="shared" si="30"/>
        <v>#DIV/0!</v>
      </c>
      <c r="BF26" s="16"/>
      <c r="BG26" s="16"/>
      <c r="BH26" s="16"/>
      <c r="BI26" s="16"/>
      <c r="BJ26" s="89" t="e">
        <f t="shared" si="31"/>
        <v>#DIV/0!</v>
      </c>
      <c r="BK26" s="16"/>
      <c r="BL26" s="16"/>
      <c r="BM26" s="16"/>
      <c r="BN26" s="16"/>
      <c r="BO26" s="118" t="e">
        <f t="shared" si="32"/>
        <v>#DIV/0!</v>
      </c>
      <c r="BP26" s="119"/>
      <c r="BQ26" s="119"/>
      <c r="BR26" s="119"/>
      <c r="BS26" s="120"/>
      <c r="BT26" s="88" t="e">
        <f t="shared" si="33"/>
        <v>#DIV/0!</v>
      </c>
      <c r="BU26" s="15"/>
      <c r="BV26" s="16"/>
      <c r="BW26" s="16"/>
      <c r="BX26" s="16"/>
      <c r="BY26" s="88" t="e">
        <f t="shared" si="34"/>
        <v>#DIV/0!</v>
      </c>
      <c r="BZ26" s="16"/>
      <c r="CA26" s="16"/>
      <c r="CB26" s="16"/>
      <c r="CC26" s="14"/>
      <c r="CD26" s="88" t="e">
        <f t="shared" si="35"/>
        <v>#DIV/0!</v>
      </c>
      <c r="CE26" s="83">
        <f t="shared" si="0"/>
        <v>0</v>
      </c>
      <c r="CF26" s="77">
        <f t="shared" si="1"/>
        <v>0</v>
      </c>
      <c r="CG26" s="77">
        <f t="shared" si="2"/>
        <v>0</v>
      </c>
      <c r="CH26" s="77">
        <f t="shared" si="3"/>
        <v>0</v>
      </c>
      <c r="CI26" s="77">
        <f t="shared" si="4"/>
        <v>0</v>
      </c>
      <c r="CJ26" s="77">
        <f t="shared" si="5"/>
        <v>0</v>
      </c>
      <c r="CK26" s="77">
        <f t="shared" si="6"/>
        <v>0</v>
      </c>
      <c r="CL26" s="77">
        <f t="shared" si="7"/>
        <v>0</v>
      </c>
      <c r="CM26" s="77">
        <f t="shared" si="8"/>
        <v>0</v>
      </c>
      <c r="CN26" s="77">
        <f t="shared" si="9"/>
        <v>0</v>
      </c>
      <c r="CO26" s="77">
        <f t="shared" si="10"/>
        <v>0</v>
      </c>
      <c r="CP26" s="77">
        <f t="shared" si="11"/>
        <v>0</v>
      </c>
      <c r="CQ26" s="77">
        <f t="shared" si="12"/>
        <v>0</v>
      </c>
      <c r="CR26" s="77">
        <f t="shared" si="13"/>
        <v>0</v>
      </c>
      <c r="CS26" s="77">
        <f t="shared" si="14"/>
        <v>0</v>
      </c>
      <c r="CT26" s="77">
        <f>COUNTIFS(C26:CD26,2,$C$9:$CD$9,"I четверть")</f>
        <v>0</v>
      </c>
      <c r="CU26" s="77">
        <f t="shared" si="16"/>
        <v>0</v>
      </c>
      <c r="CV26" s="77">
        <f t="shared" si="17"/>
        <v>0</v>
      </c>
      <c r="CW26" s="77">
        <f t="shared" si="18"/>
        <v>0</v>
      </c>
      <c r="CX26" s="77">
        <f t="shared" si="19"/>
        <v>0</v>
      </c>
      <c r="CY26" s="78" t="e">
        <f>ROUNDUP((CE26*1+CJ26*0.64+CO26*0.36+CT26*0.14)/S3*100,0)</f>
        <v>#DIV/0!</v>
      </c>
      <c r="CZ26" s="78" t="e">
        <f>ROUNDUP((CF26*1+CK26*0.64+CP26*0.36+CU26*0.14)/U3*100,0)</f>
        <v>#DIV/0!</v>
      </c>
      <c r="DA26" s="78" t="e">
        <f>ROUNDUP((CG26*1+CL26*0.64+CQ26*0.36+CV26*0.14)/W3*100,0)</f>
        <v>#DIV/0!</v>
      </c>
      <c r="DB26" s="78" t="e">
        <f>ROUNDUP((CH26*1+CM26*0.64+CR26*0.36+CW26*0.14)/Y3*100,0)</f>
        <v>#DIV/0!</v>
      </c>
      <c r="DC26" s="78" t="e">
        <f>ROUNDUP((CI26*1+CN26*0.64+CS26*0.36+CX26*0.14)/Y3*100,0)</f>
        <v>#DIV/0!</v>
      </c>
    </row>
    <row r="27" spans="1:107" ht="14.25" thickBot="1">
      <c r="A27" s="5">
        <v>18</v>
      </c>
      <c r="B27" s="37"/>
      <c r="C27" s="21"/>
      <c r="D27" s="21"/>
      <c r="E27" s="21"/>
      <c r="F27" s="21"/>
      <c r="G27" s="103" t="e">
        <f t="shared" si="20"/>
        <v>#DIV/0!</v>
      </c>
      <c r="H27" s="18"/>
      <c r="I27" s="18"/>
      <c r="J27" s="18"/>
      <c r="K27" s="18"/>
      <c r="L27" s="86" t="e">
        <f t="shared" si="21"/>
        <v>#DIV/0!</v>
      </c>
      <c r="M27" s="11"/>
      <c r="N27" s="11"/>
      <c r="O27" s="11"/>
      <c r="P27" s="11"/>
      <c r="Q27" s="87" t="e">
        <f t="shared" si="22"/>
        <v>#DIV/0!</v>
      </c>
      <c r="R27" s="11"/>
      <c r="S27" s="11"/>
      <c r="T27" s="11"/>
      <c r="U27" s="11"/>
      <c r="V27" s="87" t="e">
        <f t="shared" si="23"/>
        <v>#DIV/0!</v>
      </c>
      <c r="W27" s="11"/>
      <c r="X27" s="11"/>
      <c r="Y27" s="11"/>
      <c r="Z27" s="11"/>
      <c r="AA27" s="87" t="e">
        <f t="shared" si="24"/>
        <v>#DIV/0!</v>
      </c>
      <c r="AB27" s="17"/>
      <c r="AC27" s="18"/>
      <c r="AD27" s="19"/>
      <c r="AE27" s="20"/>
      <c r="AF27" s="87" t="e">
        <f t="shared" si="25"/>
        <v>#DIV/0!</v>
      </c>
      <c r="AG27" s="18"/>
      <c r="AH27" s="14"/>
      <c r="AI27" s="20"/>
      <c r="AJ27" s="18"/>
      <c r="AK27" s="105" t="e">
        <f t="shared" si="26"/>
        <v>#DIV/0!</v>
      </c>
      <c r="AL27" s="15"/>
      <c r="AM27" s="15"/>
      <c r="AN27" s="16"/>
      <c r="AO27" s="16"/>
      <c r="AP27" s="88" t="e">
        <f t="shared" si="27"/>
        <v>#DIV/0!</v>
      </c>
      <c r="AQ27" s="22"/>
      <c r="AR27" s="22"/>
      <c r="AS27" s="22"/>
      <c r="AT27" s="22"/>
      <c r="AU27" s="88" t="e">
        <f t="shared" ref="AU27:AU29" si="36">AVERAGE(AQ27:AT27)</f>
        <v>#DIV/0!</v>
      </c>
      <c r="AV27" s="22"/>
      <c r="AW27" s="22"/>
      <c r="AX27" s="22"/>
      <c r="AY27" s="22"/>
      <c r="AZ27" s="89" t="e">
        <f t="shared" si="29"/>
        <v>#DIV/0!</v>
      </c>
      <c r="BA27" s="22"/>
      <c r="BB27" s="22"/>
      <c r="BC27" s="22"/>
      <c r="BD27" s="22"/>
      <c r="BE27" s="89" t="e">
        <f t="shared" si="30"/>
        <v>#DIV/0!</v>
      </c>
      <c r="BF27" s="16"/>
      <c r="BG27" s="16"/>
      <c r="BH27" s="16"/>
      <c r="BI27" s="16"/>
      <c r="BJ27" s="89" t="e">
        <f t="shared" si="31"/>
        <v>#DIV/0!</v>
      </c>
      <c r="BK27" s="16"/>
      <c r="BL27" s="16"/>
      <c r="BM27" s="16"/>
      <c r="BN27" s="16"/>
      <c r="BO27" s="118" t="e">
        <f t="shared" si="32"/>
        <v>#DIV/0!</v>
      </c>
      <c r="BP27" s="16"/>
      <c r="BQ27" s="16"/>
      <c r="BR27" s="16"/>
      <c r="BS27" s="16"/>
      <c r="BT27" s="88" t="e">
        <f t="shared" si="33"/>
        <v>#DIV/0!</v>
      </c>
      <c r="BU27" s="16"/>
      <c r="BV27" s="16"/>
      <c r="BW27" s="16"/>
      <c r="BX27" s="16"/>
      <c r="BY27" s="88" t="e">
        <f t="shared" si="34"/>
        <v>#DIV/0!</v>
      </c>
      <c r="BZ27" s="16"/>
      <c r="CA27" s="16"/>
      <c r="CB27" s="16"/>
      <c r="CC27" s="14"/>
      <c r="CD27" s="88" t="e">
        <f t="shared" si="35"/>
        <v>#DIV/0!</v>
      </c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107"/>
    </row>
    <row r="28" spans="1:107" ht="14.25" thickBot="1">
      <c r="A28" s="4">
        <v>19</v>
      </c>
      <c r="B28" s="37"/>
      <c r="C28" s="21"/>
      <c r="D28" s="21"/>
      <c r="E28" s="21"/>
      <c r="F28" s="21"/>
      <c r="G28" s="103" t="e">
        <f t="shared" si="20"/>
        <v>#DIV/0!</v>
      </c>
      <c r="H28" s="18"/>
      <c r="I28" s="18"/>
      <c r="J28" s="18"/>
      <c r="K28" s="18"/>
      <c r="L28" s="86" t="e">
        <f t="shared" si="21"/>
        <v>#DIV/0!</v>
      </c>
      <c r="M28" s="17"/>
      <c r="N28" s="17"/>
      <c r="O28" s="17"/>
      <c r="P28" s="17"/>
      <c r="Q28" s="87" t="e">
        <f t="shared" si="22"/>
        <v>#DIV/0!</v>
      </c>
      <c r="R28" s="17"/>
      <c r="S28" s="17"/>
      <c r="T28" s="17"/>
      <c r="U28" s="17"/>
      <c r="V28" s="87" t="e">
        <f t="shared" si="23"/>
        <v>#DIV/0!</v>
      </c>
      <c r="W28" s="17"/>
      <c r="X28" s="17"/>
      <c r="Y28" s="17"/>
      <c r="Z28" s="17"/>
      <c r="AA28" s="87" t="e">
        <f t="shared" si="24"/>
        <v>#DIV/0!</v>
      </c>
      <c r="AB28" s="17"/>
      <c r="AC28" s="18"/>
      <c r="AD28" s="19"/>
      <c r="AE28" s="20"/>
      <c r="AF28" s="87" t="e">
        <f t="shared" si="25"/>
        <v>#DIV/0!</v>
      </c>
      <c r="AG28" s="18"/>
      <c r="AH28" s="14"/>
      <c r="AI28" s="20"/>
      <c r="AJ28" s="18"/>
      <c r="AK28" s="105" t="e">
        <f t="shared" si="26"/>
        <v>#DIV/0!</v>
      </c>
      <c r="AL28" s="15"/>
      <c r="AM28" s="15"/>
      <c r="AN28" s="16"/>
      <c r="AO28" s="16"/>
      <c r="AP28" s="88" t="e">
        <f t="shared" si="27"/>
        <v>#DIV/0!</v>
      </c>
      <c r="AQ28" s="22"/>
      <c r="AR28" s="22"/>
      <c r="AS28" s="22"/>
      <c r="AT28" s="22"/>
      <c r="AU28" s="88" t="e">
        <f t="shared" si="36"/>
        <v>#DIV/0!</v>
      </c>
      <c r="AV28" s="22"/>
      <c r="AW28" s="22"/>
      <c r="AX28" s="22"/>
      <c r="AY28" s="22"/>
      <c r="AZ28" s="89" t="e">
        <f t="shared" si="29"/>
        <v>#DIV/0!</v>
      </c>
      <c r="BA28" s="22"/>
      <c r="BB28" s="22"/>
      <c r="BC28" s="22"/>
      <c r="BD28" s="22"/>
      <c r="BE28" s="89" t="e">
        <f t="shared" si="30"/>
        <v>#DIV/0!</v>
      </c>
      <c r="BF28" s="16"/>
      <c r="BG28" s="16"/>
      <c r="BH28" s="16"/>
      <c r="BI28" s="16"/>
      <c r="BJ28" s="89" t="e">
        <f t="shared" si="31"/>
        <v>#DIV/0!</v>
      </c>
      <c r="BK28" s="16"/>
      <c r="BL28" s="16"/>
      <c r="BM28" s="16"/>
      <c r="BN28" s="16"/>
      <c r="BO28" s="118" t="e">
        <f t="shared" si="32"/>
        <v>#DIV/0!</v>
      </c>
      <c r="BP28" s="16"/>
      <c r="BQ28" s="16"/>
      <c r="BR28" s="16"/>
      <c r="BS28" s="16"/>
      <c r="BT28" s="88" t="e">
        <f t="shared" si="33"/>
        <v>#DIV/0!</v>
      </c>
      <c r="BU28" s="16"/>
      <c r="BV28" s="16"/>
      <c r="BW28" s="16"/>
      <c r="BX28" s="16"/>
      <c r="BY28" s="88" t="e">
        <f t="shared" si="34"/>
        <v>#DIV/0!</v>
      </c>
      <c r="BZ28" s="16"/>
      <c r="CA28" s="16"/>
      <c r="CB28" s="16"/>
      <c r="CC28" s="14"/>
      <c r="CD28" s="88" t="e">
        <f t="shared" si="35"/>
        <v>#DIV/0!</v>
      </c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107"/>
    </row>
    <row r="29" spans="1:107" ht="14.25" thickBot="1">
      <c r="A29" s="57">
        <v>20</v>
      </c>
      <c r="B29" s="100"/>
      <c r="C29" s="38"/>
      <c r="D29" s="38"/>
      <c r="E29" s="38"/>
      <c r="F29" s="38"/>
      <c r="G29" s="103" t="e">
        <f t="shared" si="20"/>
        <v>#DIV/0!</v>
      </c>
      <c r="H29" s="39"/>
      <c r="I29" s="39"/>
      <c r="J29" s="39"/>
      <c r="K29" s="39"/>
      <c r="L29" s="86" t="e">
        <f t="shared" si="21"/>
        <v>#DIV/0!</v>
      </c>
      <c r="M29" s="66"/>
      <c r="N29" s="66"/>
      <c r="O29" s="66"/>
      <c r="P29" s="66"/>
      <c r="Q29" s="87" t="e">
        <f t="shared" si="22"/>
        <v>#DIV/0!</v>
      </c>
      <c r="R29" s="66"/>
      <c r="S29" s="66"/>
      <c r="T29" s="66"/>
      <c r="U29" s="66"/>
      <c r="V29" s="87" t="e">
        <f t="shared" si="23"/>
        <v>#DIV/0!</v>
      </c>
      <c r="W29" s="66"/>
      <c r="X29" s="66"/>
      <c r="Y29" s="66"/>
      <c r="Z29" s="66"/>
      <c r="AA29" s="87" t="e">
        <f t="shared" si="24"/>
        <v>#DIV/0!</v>
      </c>
      <c r="AB29" s="66"/>
      <c r="AC29" s="39"/>
      <c r="AD29" s="67"/>
      <c r="AE29" s="68"/>
      <c r="AF29" s="87" t="e">
        <f t="shared" si="25"/>
        <v>#DIV/0!</v>
      </c>
      <c r="AG29" s="39"/>
      <c r="AH29" s="69"/>
      <c r="AI29" s="68"/>
      <c r="AJ29" s="39"/>
      <c r="AK29" s="105" t="e">
        <f t="shared" si="26"/>
        <v>#DIV/0!</v>
      </c>
      <c r="AL29" s="70"/>
      <c r="AM29" s="70"/>
      <c r="AN29" s="40"/>
      <c r="AO29" s="40"/>
      <c r="AP29" s="88" t="e">
        <f t="shared" si="27"/>
        <v>#DIV/0!</v>
      </c>
      <c r="AQ29" s="71"/>
      <c r="AR29" s="71"/>
      <c r="AS29" s="71"/>
      <c r="AT29" s="71"/>
      <c r="AU29" s="88" t="e">
        <f t="shared" si="36"/>
        <v>#DIV/0!</v>
      </c>
      <c r="AV29" s="71"/>
      <c r="AW29" s="71"/>
      <c r="AX29" s="71"/>
      <c r="AY29" s="71"/>
      <c r="AZ29" s="89" t="e">
        <f t="shared" si="29"/>
        <v>#DIV/0!</v>
      </c>
      <c r="BA29" s="71"/>
      <c r="BB29" s="71"/>
      <c r="BC29" s="71"/>
      <c r="BD29" s="71"/>
      <c r="BE29" s="89" t="e">
        <f t="shared" si="30"/>
        <v>#DIV/0!</v>
      </c>
      <c r="BF29" s="40"/>
      <c r="BG29" s="40"/>
      <c r="BH29" s="40"/>
      <c r="BI29" s="40"/>
      <c r="BJ29" s="89" t="e">
        <f t="shared" si="31"/>
        <v>#DIV/0!</v>
      </c>
      <c r="BK29" s="40"/>
      <c r="BL29" s="40"/>
      <c r="BM29" s="40"/>
      <c r="BN29" s="40"/>
      <c r="BO29" s="118" t="e">
        <f t="shared" si="32"/>
        <v>#DIV/0!</v>
      </c>
      <c r="BP29" s="40"/>
      <c r="BQ29" s="40"/>
      <c r="BR29" s="40"/>
      <c r="BS29" s="40"/>
      <c r="BT29" s="88" t="e">
        <f t="shared" si="33"/>
        <v>#DIV/0!</v>
      </c>
      <c r="BU29" s="40"/>
      <c r="BV29" s="40"/>
      <c r="BW29" s="40"/>
      <c r="BX29" s="40"/>
      <c r="BY29" s="88" t="e">
        <f t="shared" si="34"/>
        <v>#DIV/0!</v>
      </c>
      <c r="BZ29" s="40"/>
      <c r="CA29" s="40"/>
      <c r="CB29" s="40"/>
      <c r="CC29" s="69"/>
      <c r="CD29" s="88" t="e">
        <f t="shared" si="35"/>
        <v>#DIV/0!</v>
      </c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98"/>
      <c r="CZ29" s="98"/>
      <c r="DA29" s="98"/>
      <c r="DB29" s="98"/>
      <c r="DC29" s="99"/>
    </row>
    <row r="30" spans="1:107" ht="13.5" thickBot="1">
      <c r="A30" s="184" t="s">
        <v>61</v>
      </c>
      <c r="B30" s="185"/>
      <c r="C30" s="74">
        <f>COUNTIF(C10:C29,5)</f>
        <v>0</v>
      </c>
      <c r="D30" s="74">
        <f t="shared" ref="D30:BO30" si="37">COUNTIF(D10:D29,5)</f>
        <v>0</v>
      </c>
      <c r="E30" s="74">
        <f t="shared" si="37"/>
        <v>0</v>
      </c>
      <c r="F30" s="74">
        <f t="shared" si="37"/>
        <v>0</v>
      </c>
      <c r="G30" s="74">
        <f t="shared" si="37"/>
        <v>0</v>
      </c>
      <c r="H30" s="74">
        <f t="shared" si="37"/>
        <v>0</v>
      </c>
      <c r="I30" s="74">
        <f t="shared" si="37"/>
        <v>0</v>
      </c>
      <c r="J30" s="74">
        <f t="shared" si="37"/>
        <v>0</v>
      </c>
      <c r="K30" s="74">
        <f t="shared" si="37"/>
        <v>0</v>
      </c>
      <c r="L30" s="74">
        <f t="shared" si="37"/>
        <v>0</v>
      </c>
      <c r="M30" s="74">
        <f t="shared" si="37"/>
        <v>0</v>
      </c>
      <c r="N30" s="74">
        <f t="shared" si="37"/>
        <v>0</v>
      </c>
      <c r="O30" s="74">
        <f t="shared" si="37"/>
        <v>0</v>
      </c>
      <c r="P30" s="74">
        <f t="shared" si="37"/>
        <v>0</v>
      </c>
      <c r="Q30" s="74">
        <f t="shared" si="37"/>
        <v>0</v>
      </c>
      <c r="R30" s="74">
        <f t="shared" si="37"/>
        <v>0</v>
      </c>
      <c r="S30" s="74">
        <f t="shared" si="37"/>
        <v>0</v>
      </c>
      <c r="T30" s="74">
        <f t="shared" si="37"/>
        <v>0</v>
      </c>
      <c r="U30" s="74">
        <f t="shared" si="37"/>
        <v>0</v>
      </c>
      <c r="V30" s="74">
        <f t="shared" si="37"/>
        <v>0</v>
      </c>
      <c r="W30" s="74">
        <f t="shared" si="37"/>
        <v>0</v>
      </c>
      <c r="X30" s="74">
        <f t="shared" si="37"/>
        <v>0</v>
      </c>
      <c r="Y30" s="74">
        <f t="shared" si="37"/>
        <v>0</v>
      </c>
      <c r="Z30" s="74">
        <f t="shared" si="37"/>
        <v>0</v>
      </c>
      <c r="AA30" s="74">
        <f t="shared" si="37"/>
        <v>0</v>
      </c>
      <c r="AB30" s="74">
        <f t="shared" si="37"/>
        <v>0</v>
      </c>
      <c r="AC30" s="74">
        <f t="shared" si="37"/>
        <v>0</v>
      </c>
      <c r="AD30" s="74">
        <f t="shared" si="37"/>
        <v>0</v>
      </c>
      <c r="AE30" s="74">
        <f t="shared" si="37"/>
        <v>0</v>
      </c>
      <c r="AF30" s="74">
        <f t="shared" si="37"/>
        <v>0</v>
      </c>
      <c r="AG30" s="74">
        <f t="shared" si="37"/>
        <v>0</v>
      </c>
      <c r="AH30" s="74">
        <f t="shared" si="37"/>
        <v>0</v>
      </c>
      <c r="AI30" s="74">
        <f t="shared" si="37"/>
        <v>0</v>
      </c>
      <c r="AJ30" s="74">
        <f t="shared" si="37"/>
        <v>0</v>
      </c>
      <c r="AK30" s="74">
        <f t="shared" si="37"/>
        <v>0</v>
      </c>
      <c r="AL30" s="74">
        <f t="shared" si="37"/>
        <v>0</v>
      </c>
      <c r="AM30" s="74">
        <f t="shared" si="37"/>
        <v>0</v>
      </c>
      <c r="AN30" s="74">
        <f t="shared" si="37"/>
        <v>0</v>
      </c>
      <c r="AO30" s="74">
        <f t="shared" si="37"/>
        <v>0</v>
      </c>
      <c r="AP30" s="74">
        <f t="shared" si="37"/>
        <v>0</v>
      </c>
      <c r="AQ30" s="74">
        <f t="shared" si="37"/>
        <v>0</v>
      </c>
      <c r="AR30" s="74">
        <f t="shared" si="37"/>
        <v>0</v>
      </c>
      <c r="AS30" s="74">
        <f t="shared" si="37"/>
        <v>0</v>
      </c>
      <c r="AT30" s="74">
        <f t="shared" si="37"/>
        <v>0</v>
      </c>
      <c r="AU30" s="74">
        <f t="shared" si="37"/>
        <v>0</v>
      </c>
      <c r="AV30" s="74">
        <f t="shared" si="37"/>
        <v>0</v>
      </c>
      <c r="AW30" s="74">
        <f t="shared" si="37"/>
        <v>0</v>
      </c>
      <c r="AX30" s="74">
        <f t="shared" si="37"/>
        <v>0</v>
      </c>
      <c r="AY30" s="74">
        <f t="shared" si="37"/>
        <v>0</v>
      </c>
      <c r="AZ30" s="74">
        <f t="shared" si="37"/>
        <v>0</v>
      </c>
      <c r="BA30" s="74">
        <f t="shared" si="37"/>
        <v>0</v>
      </c>
      <c r="BB30" s="74">
        <f t="shared" si="37"/>
        <v>0</v>
      </c>
      <c r="BC30" s="74">
        <f t="shared" si="37"/>
        <v>0</v>
      </c>
      <c r="BD30" s="74">
        <f t="shared" si="37"/>
        <v>0</v>
      </c>
      <c r="BE30" s="74">
        <f t="shared" si="37"/>
        <v>0</v>
      </c>
      <c r="BF30" s="74">
        <f t="shared" si="37"/>
        <v>0</v>
      </c>
      <c r="BG30" s="74">
        <f t="shared" si="37"/>
        <v>0</v>
      </c>
      <c r="BH30" s="74">
        <f t="shared" si="37"/>
        <v>0</v>
      </c>
      <c r="BI30" s="74">
        <f t="shared" si="37"/>
        <v>0</v>
      </c>
      <c r="BJ30" s="74">
        <f t="shared" si="37"/>
        <v>0</v>
      </c>
      <c r="BK30" s="74">
        <f t="shared" si="37"/>
        <v>0</v>
      </c>
      <c r="BL30" s="74">
        <f t="shared" si="37"/>
        <v>0</v>
      </c>
      <c r="BM30" s="74">
        <f t="shared" si="37"/>
        <v>0</v>
      </c>
      <c r="BN30" s="74">
        <f t="shared" si="37"/>
        <v>0</v>
      </c>
      <c r="BO30" s="74">
        <f t="shared" si="37"/>
        <v>0</v>
      </c>
      <c r="BP30" s="74">
        <f t="shared" ref="BP30:CD30" si="38">COUNTIF(BP10:BP29,5)</f>
        <v>0</v>
      </c>
      <c r="BQ30" s="74">
        <f t="shared" si="38"/>
        <v>0</v>
      </c>
      <c r="BR30" s="74">
        <f t="shared" si="38"/>
        <v>0</v>
      </c>
      <c r="BS30" s="74">
        <f t="shared" si="38"/>
        <v>0</v>
      </c>
      <c r="BT30" s="74">
        <f t="shared" si="38"/>
        <v>0</v>
      </c>
      <c r="BU30" s="74">
        <f t="shared" si="38"/>
        <v>0</v>
      </c>
      <c r="BV30" s="74">
        <f t="shared" si="38"/>
        <v>0</v>
      </c>
      <c r="BW30" s="74">
        <f t="shared" si="38"/>
        <v>0</v>
      </c>
      <c r="BX30" s="74">
        <f t="shared" si="38"/>
        <v>0</v>
      </c>
      <c r="BY30" s="74">
        <f t="shared" si="38"/>
        <v>0</v>
      </c>
      <c r="BZ30" s="74">
        <f t="shared" si="38"/>
        <v>0</v>
      </c>
      <c r="CA30" s="74">
        <f t="shared" si="38"/>
        <v>0</v>
      </c>
      <c r="CB30" s="74">
        <f t="shared" si="38"/>
        <v>0</v>
      </c>
      <c r="CC30" s="74">
        <f t="shared" si="38"/>
        <v>0</v>
      </c>
      <c r="CD30" s="74">
        <f t="shared" si="38"/>
        <v>0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186" t="s">
        <v>57</v>
      </c>
      <c r="CZ30" s="187"/>
      <c r="DA30" s="187"/>
      <c r="DB30" s="187"/>
      <c r="DC30" s="188"/>
    </row>
    <row r="31" spans="1:107" ht="13.5" thickBot="1">
      <c r="A31" s="189" t="s">
        <v>6</v>
      </c>
      <c r="B31" s="190"/>
      <c r="C31" s="74">
        <f>COUNTIF(C10:C29,4)</f>
        <v>0</v>
      </c>
      <c r="D31" s="74">
        <f t="shared" ref="D31:BO31" si="39">COUNTIF(D10:D29,4)</f>
        <v>0</v>
      </c>
      <c r="E31" s="74">
        <f t="shared" si="39"/>
        <v>0</v>
      </c>
      <c r="F31" s="74">
        <f t="shared" si="39"/>
        <v>0</v>
      </c>
      <c r="G31" s="74">
        <f t="shared" si="39"/>
        <v>0</v>
      </c>
      <c r="H31" s="74">
        <f t="shared" si="39"/>
        <v>0</v>
      </c>
      <c r="I31" s="74">
        <f t="shared" si="39"/>
        <v>0</v>
      </c>
      <c r="J31" s="74">
        <f t="shared" si="39"/>
        <v>0</v>
      </c>
      <c r="K31" s="74">
        <f t="shared" si="39"/>
        <v>0</v>
      </c>
      <c r="L31" s="74">
        <f t="shared" si="39"/>
        <v>0</v>
      </c>
      <c r="M31" s="74">
        <f t="shared" si="39"/>
        <v>0</v>
      </c>
      <c r="N31" s="74">
        <f t="shared" si="39"/>
        <v>0</v>
      </c>
      <c r="O31" s="74">
        <f t="shared" si="39"/>
        <v>0</v>
      </c>
      <c r="P31" s="74">
        <f t="shared" si="39"/>
        <v>0</v>
      </c>
      <c r="Q31" s="74">
        <f t="shared" si="39"/>
        <v>0</v>
      </c>
      <c r="R31" s="74">
        <f t="shared" si="39"/>
        <v>0</v>
      </c>
      <c r="S31" s="74">
        <f t="shared" si="39"/>
        <v>0</v>
      </c>
      <c r="T31" s="74">
        <f t="shared" si="39"/>
        <v>0</v>
      </c>
      <c r="U31" s="74">
        <f t="shared" si="39"/>
        <v>0</v>
      </c>
      <c r="V31" s="74">
        <f t="shared" si="39"/>
        <v>0</v>
      </c>
      <c r="W31" s="74">
        <f t="shared" si="39"/>
        <v>0</v>
      </c>
      <c r="X31" s="74">
        <f t="shared" si="39"/>
        <v>0</v>
      </c>
      <c r="Y31" s="74">
        <f t="shared" si="39"/>
        <v>0</v>
      </c>
      <c r="Z31" s="74">
        <f t="shared" si="39"/>
        <v>0</v>
      </c>
      <c r="AA31" s="74">
        <f t="shared" si="39"/>
        <v>0</v>
      </c>
      <c r="AB31" s="74">
        <f t="shared" si="39"/>
        <v>0</v>
      </c>
      <c r="AC31" s="74">
        <f t="shared" si="39"/>
        <v>0</v>
      </c>
      <c r="AD31" s="74">
        <f t="shared" si="39"/>
        <v>0</v>
      </c>
      <c r="AE31" s="74">
        <f t="shared" si="39"/>
        <v>0</v>
      </c>
      <c r="AF31" s="74">
        <f t="shared" si="39"/>
        <v>0</v>
      </c>
      <c r="AG31" s="74">
        <f t="shared" si="39"/>
        <v>0</v>
      </c>
      <c r="AH31" s="74">
        <f t="shared" si="39"/>
        <v>0</v>
      </c>
      <c r="AI31" s="74">
        <f t="shared" si="39"/>
        <v>0</v>
      </c>
      <c r="AJ31" s="74">
        <f t="shared" si="39"/>
        <v>0</v>
      </c>
      <c r="AK31" s="74">
        <f t="shared" si="39"/>
        <v>0</v>
      </c>
      <c r="AL31" s="74">
        <f t="shared" si="39"/>
        <v>0</v>
      </c>
      <c r="AM31" s="74">
        <f t="shared" si="39"/>
        <v>0</v>
      </c>
      <c r="AN31" s="74">
        <f t="shared" si="39"/>
        <v>0</v>
      </c>
      <c r="AO31" s="74">
        <f t="shared" si="39"/>
        <v>0</v>
      </c>
      <c r="AP31" s="74">
        <f t="shared" si="39"/>
        <v>0</v>
      </c>
      <c r="AQ31" s="74">
        <f t="shared" si="39"/>
        <v>0</v>
      </c>
      <c r="AR31" s="74">
        <f t="shared" si="39"/>
        <v>0</v>
      </c>
      <c r="AS31" s="74">
        <f t="shared" si="39"/>
        <v>0</v>
      </c>
      <c r="AT31" s="74">
        <f t="shared" si="39"/>
        <v>0</v>
      </c>
      <c r="AU31" s="74">
        <f t="shared" si="39"/>
        <v>0</v>
      </c>
      <c r="AV31" s="74">
        <f t="shared" si="39"/>
        <v>0</v>
      </c>
      <c r="AW31" s="74">
        <f t="shared" si="39"/>
        <v>0</v>
      </c>
      <c r="AX31" s="74">
        <f t="shared" si="39"/>
        <v>0</v>
      </c>
      <c r="AY31" s="74">
        <f t="shared" si="39"/>
        <v>0</v>
      </c>
      <c r="AZ31" s="74">
        <f t="shared" si="39"/>
        <v>0</v>
      </c>
      <c r="BA31" s="74">
        <f t="shared" si="39"/>
        <v>0</v>
      </c>
      <c r="BB31" s="74">
        <f t="shared" si="39"/>
        <v>0</v>
      </c>
      <c r="BC31" s="74">
        <f t="shared" si="39"/>
        <v>0</v>
      </c>
      <c r="BD31" s="74">
        <f t="shared" si="39"/>
        <v>0</v>
      </c>
      <c r="BE31" s="74">
        <f t="shared" si="39"/>
        <v>0</v>
      </c>
      <c r="BF31" s="74">
        <f t="shared" si="39"/>
        <v>0</v>
      </c>
      <c r="BG31" s="74">
        <f t="shared" si="39"/>
        <v>0</v>
      </c>
      <c r="BH31" s="74">
        <f t="shared" si="39"/>
        <v>0</v>
      </c>
      <c r="BI31" s="74">
        <f t="shared" si="39"/>
        <v>0</v>
      </c>
      <c r="BJ31" s="74">
        <f t="shared" si="39"/>
        <v>0</v>
      </c>
      <c r="BK31" s="74">
        <f t="shared" si="39"/>
        <v>0</v>
      </c>
      <c r="BL31" s="74">
        <f t="shared" si="39"/>
        <v>0</v>
      </c>
      <c r="BM31" s="74">
        <f t="shared" si="39"/>
        <v>0</v>
      </c>
      <c r="BN31" s="74">
        <f t="shared" si="39"/>
        <v>0</v>
      </c>
      <c r="BO31" s="74">
        <f t="shared" si="39"/>
        <v>0</v>
      </c>
      <c r="BP31" s="74">
        <f t="shared" ref="BP31:CD31" si="40">COUNTIF(BP10:BP29,4)</f>
        <v>0</v>
      </c>
      <c r="BQ31" s="74">
        <f t="shared" si="40"/>
        <v>0</v>
      </c>
      <c r="BR31" s="74">
        <f t="shared" si="40"/>
        <v>0</v>
      </c>
      <c r="BS31" s="74">
        <f t="shared" si="40"/>
        <v>0</v>
      </c>
      <c r="BT31" s="74">
        <f t="shared" si="40"/>
        <v>0</v>
      </c>
      <c r="BU31" s="74">
        <f t="shared" si="40"/>
        <v>0</v>
      </c>
      <c r="BV31" s="74">
        <f t="shared" si="40"/>
        <v>0</v>
      </c>
      <c r="BW31" s="74">
        <f t="shared" si="40"/>
        <v>0</v>
      </c>
      <c r="BX31" s="74">
        <f t="shared" si="40"/>
        <v>0</v>
      </c>
      <c r="BY31" s="74">
        <f t="shared" si="40"/>
        <v>0</v>
      </c>
      <c r="BZ31" s="74">
        <f t="shared" si="40"/>
        <v>0</v>
      </c>
      <c r="CA31" s="74">
        <f t="shared" si="40"/>
        <v>0</v>
      </c>
      <c r="CB31" s="74">
        <f t="shared" si="40"/>
        <v>0</v>
      </c>
      <c r="CC31" s="74">
        <f t="shared" si="40"/>
        <v>0</v>
      </c>
      <c r="CD31" s="74">
        <f t="shared" si="40"/>
        <v>0</v>
      </c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96" t="e">
        <f>AVERAGE(CY10:CY26)</f>
        <v>#DIV/0!</v>
      </c>
      <c r="CZ31" s="96" t="e">
        <f>AVERAGE(CZ10:CZ26)</f>
        <v>#DIV/0!</v>
      </c>
      <c r="DA31" s="96" t="e">
        <f>AVERAGE(DA10:DA26)</f>
        <v>#DIV/0!</v>
      </c>
      <c r="DB31" s="96" t="e">
        <f>AVERAGE(DB10:DB26)</f>
        <v>#DIV/0!</v>
      </c>
      <c r="DC31" s="97" t="e">
        <f>AVERAGE(DC10:DC26)</f>
        <v>#DIV/0!</v>
      </c>
    </row>
    <row r="32" spans="1:107" ht="13.5" thickBot="1">
      <c r="A32" s="191" t="s">
        <v>7</v>
      </c>
      <c r="B32" s="192"/>
      <c r="C32" s="74">
        <f>COUNTIF(C10:C29,3)</f>
        <v>0</v>
      </c>
      <c r="D32" s="74">
        <f t="shared" ref="D32:BO32" si="41">COUNTIF(D10:D29,3)</f>
        <v>0</v>
      </c>
      <c r="E32" s="74">
        <f t="shared" si="41"/>
        <v>0</v>
      </c>
      <c r="F32" s="74">
        <f t="shared" si="41"/>
        <v>0</v>
      </c>
      <c r="G32" s="74">
        <f t="shared" si="41"/>
        <v>0</v>
      </c>
      <c r="H32" s="74">
        <f t="shared" si="41"/>
        <v>0</v>
      </c>
      <c r="I32" s="74">
        <f t="shared" si="41"/>
        <v>0</v>
      </c>
      <c r="J32" s="74">
        <f t="shared" si="41"/>
        <v>0</v>
      </c>
      <c r="K32" s="74">
        <f t="shared" si="41"/>
        <v>0</v>
      </c>
      <c r="L32" s="74">
        <f t="shared" si="41"/>
        <v>0</v>
      </c>
      <c r="M32" s="74">
        <f t="shared" si="41"/>
        <v>0</v>
      </c>
      <c r="N32" s="74">
        <f t="shared" si="41"/>
        <v>0</v>
      </c>
      <c r="O32" s="74">
        <f t="shared" si="41"/>
        <v>0</v>
      </c>
      <c r="P32" s="74">
        <f t="shared" si="41"/>
        <v>0</v>
      </c>
      <c r="Q32" s="74">
        <f t="shared" si="41"/>
        <v>0</v>
      </c>
      <c r="R32" s="74">
        <f t="shared" si="41"/>
        <v>0</v>
      </c>
      <c r="S32" s="74">
        <f t="shared" si="41"/>
        <v>0</v>
      </c>
      <c r="T32" s="74">
        <f t="shared" si="41"/>
        <v>0</v>
      </c>
      <c r="U32" s="74">
        <f t="shared" si="41"/>
        <v>0</v>
      </c>
      <c r="V32" s="74">
        <f t="shared" si="41"/>
        <v>0</v>
      </c>
      <c r="W32" s="74">
        <f t="shared" si="41"/>
        <v>0</v>
      </c>
      <c r="X32" s="74">
        <f t="shared" si="41"/>
        <v>0</v>
      </c>
      <c r="Y32" s="74">
        <f t="shared" si="41"/>
        <v>0</v>
      </c>
      <c r="Z32" s="74">
        <f t="shared" si="41"/>
        <v>0</v>
      </c>
      <c r="AA32" s="74">
        <f t="shared" si="41"/>
        <v>0</v>
      </c>
      <c r="AB32" s="74">
        <f t="shared" si="41"/>
        <v>0</v>
      </c>
      <c r="AC32" s="74">
        <f t="shared" si="41"/>
        <v>0</v>
      </c>
      <c r="AD32" s="74">
        <f t="shared" si="41"/>
        <v>0</v>
      </c>
      <c r="AE32" s="74">
        <f t="shared" si="41"/>
        <v>0</v>
      </c>
      <c r="AF32" s="74">
        <f t="shared" si="41"/>
        <v>0</v>
      </c>
      <c r="AG32" s="74">
        <f t="shared" si="41"/>
        <v>0</v>
      </c>
      <c r="AH32" s="74">
        <f t="shared" si="41"/>
        <v>0</v>
      </c>
      <c r="AI32" s="74">
        <f t="shared" si="41"/>
        <v>0</v>
      </c>
      <c r="AJ32" s="74">
        <f t="shared" si="41"/>
        <v>0</v>
      </c>
      <c r="AK32" s="74">
        <f t="shared" si="41"/>
        <v>0</v>
      </c>
      <c r="AL32" s="74">
        <f t="shared" si="41"/>
        <v>0</v>
      </c>
      <c r="AM32" s="74">
        <f t="shared" si="41"/>
        <v>0</v>
      </c>
      <c r="AN32" s="74">
        <f t="shared" si="41"/>
        <v>0</v>
      </c>
      <c r="AO32" s="74">
        <f t="shared" si="41"/>
        <v>0</v>
      </c>
      <c r="AP32" s="74">
        <f t="shared" si="41"/>
        <v>0</v>
      </c>
      <c r="AQ32" s="74">
        <f t="shared" si="41"/>
        <v>0</v>
      </c>
      <c r="AR32" s="74">
        <f t="shared" si="41"/>
        <v>0</v>
      </c>
      <c r="AS32" s="74">
        <f t="shared" si="41"/>
        <v>0</v>
      </c>
      <c r="AT32" s="74">
        <f t="shared" si="41"/>
        <v>0</v>
      </c>
      <c r="AU32" s="74">
        <f t="shared" si="41"/>
        <v>0</v>
      </c>
      <c r="AV32" s="74">
        <f t="shared" si="41"/>
        <v>0</v>
      </c>
      <c r="AW32" s="74">
        <f t="shared" si="41"/>
        <v>0</v>
      </c>
      <c r="AX32" s="74">
        <f t="shared" si="41"/>
        <v>0</v>
      </c>
      <c r="AY32" s="74">
        <f t="shared" si="41"/>
        <v>0</v>
      </c>
      <c r="AZ32" s="74">
        <f t="shared" si="41"/>
        <v>0</v>
      </c>
      <c r="BA32" s="74">
        <f t="shared" si="41"/>
        <v>0</v>
      </c>
      <c r="BB32" s="74">
        <f t="shared" si="41"/>
        <v>0</v>
      </c>
      <c r="BC32" s="74">
        <f t="shared" si="41"/>
        <v>0</v>
      </c>
      <c r="BD32" s="74">
        <f t="shared" si="41"/>
        <v>0</v>
      </c>
      <c r="BE32" s="74">
        <f t="shared" si="41"/>
        <v>0</v>
      </c>
      <c r="BF32" s="74">
        <f t="shared" si="41"/>
        <v>0</v>
      </c>
      <c r="BG32" s="74">
        <f t="shared" si="41"/>
        <v>0</v>
      </c>
      <c r="BH32" s="74">
        <f t="shared" si="41"/>
        <v>0</v>
      </c>
      <c r="BI32" s="74">
        <f t="shared" si="41"/>
        <v>0</v>
      </c>
      <c r="BJ32" s="74">
        <f t="shared" si="41"/>
        <v>0</v>
      </c>
      <c r="BK32" s="74">
        <f t="shared" si="41"/>
        <v>0</v>
      </c>
      <c r="BL32" s="74">
        <f t="shared" si="41"/>
        <v>0</v>
      </c>
      <c r="BM32" s="74">
        <f t="shared" si="41"/>
        <v>0</v>
      </c>
      <c r="BN32" s="74">
        <f t="shared" si="41"/>
        <v>0</v>
      </c>
      <c r="BO32" s="74">
        <f t="shared" si="41"/>
        <v>0</v>
      </c>
      <c r="BP32" s="74">
        <f t="shared" ref="BP32:CD32" si="42">COUNTIF(BP10:BP29,3)</f>
        <v>0</v>
      </c>
      <c r="BQ32" s="74">
        <f t="shared" si="42"/>
        <v>0</v>
      </c>
      <c r="BR32" s="74">
        <f t="shared" si="42"/>
        <v>0</v>
      </c>
      <c r="BS32" s="74">
        <f t="shared" si="42"/>
        <v>0</v>
      </c>
      <c r="BT32" s="74">
        <f t="shared" si="42"/>
        <v>0</v>
      </c>
      <c r="BU32" s="74">
        <f t="shared" si="42"/>
        <v>0</v>
      </c>
      <c r="BV32" s="74">
        <f t="shared" si="42"/>
        <v>0</v>
      </c>
      <c r="BW32" s="74">
        <f t="shared" si="42"/>
        <v>0</v>
      </c>
      <c r="BX32" s="74">
        <f t="shared" si="42"/>
        <v>0</v>
      </c>
      <c r="BY32" s="74">
        <f t="shared" si="42"/>
        <v>0</v>
      </c>
      <c r="BZ32" s="74">
        <f t="shared" si="42"/>
        <v>0</v>
      </c>
      <c r="CA32" s="74">
        <f t="shared" si="42"/>
        <v>0</v>
      </c>
      <c r="CB32" s="74">
        <f t="shared" si="42"/>
        <v>0</v>
      </c>
      <c r="CC32" s="74">
        <f t="shared" si="42"/>
        <v>0</v>
      </c>
      <c r="CD32" s="74">
        <f t="shared" si="42"/>
        <v>0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23"/>
      <c r="CZ32" s="23"/>
      <c r="DA32" s="23"/>
      <c r="DB32" s="23"/>
      <c r="DC32" s="23"/>
    </row>
    <row r="33" spans="1:107" ht="13.5" thickBot="1">
      <c r="A33" s="179" t="s">
        <v>8</v>
      </c>
      <c r="B33" s="180"/>
      <c r="C33" s="74">
        <f>COUNTIF(C10:C29,2)</f>
        <v>0</v>
      </c>
      <c r="D33" s="74">
        <f t="shared" ref="D33:BO33" si="43">COUNTIF(D10:D29,2)</f>
        <v>0</v>
      </c>
      <c r="E33" s="74">
        <f t="shared" si="43"/>
        <v>0</v>
      </c>
      <c r="F33" s="74">
        <f t="shared" si="43"/>
        <v>0</v>
      </c>
      <c r="G33" s="74">
        <f t="shared" si="43"/>
        <v>0</v>
      </c>
      <c r="H33" s="74">
        <f t="shared" si="43"/>
        <v>0</v>
      </c>
      <c r="I33" s="74">
        <f t="shared" si="43"/>
        <v>0</v>
      </c>
      <c r="J33" s="74">
        <f t="shared" si="43"/>
        <v>0</v>
      </c>
      <c r="K33" s="74">
        <f t="shared" si="43"/>
        <v>0</v>
      </c>
      <c r="L33" s="74">
        <f t="shared" si="43"/>
        <v>0</v>
      </c>
      <c r="M33" s="74">
        <f t="shared" si="43"/>
        <v>0</v>
      </c>
      <c r="N33" s="74">
        <f t="shared" si="43"/>
        <v>0</v>
      </c>
      <c r="O33" s="74">
        <f t="shared" si="43"/>
        <v>0</v>
      </c>
      <c r="P33" s="74">
        <f t="shared" si="43"/>
        <v>0</v>
      </c>
      <c r="Q33" s="74">
        <f t="shared" si="43"/>
        <v>0</v>
      </c>
      <c r="R33" s="74">
        <f t="shared" si="43"/>
        <v>0</v>
      </c>
      <c r="S33" s="74">
        <f t="shared" si="43"/>
        <v>0</v>
      </c>
      <c r="T33" s="74">
        <f t="shared" si="43"/>
        <v>0</v>
      </c>
      <c r="U33" s="74">
        <f t="shared" si="43"/>
        <v>0</v>
      </c>
      <c r="V33" s="74">
        <f t="shared" si="43"/>
        <v>0</v>
      </c>
      <c r="W33" s="74">
        <f t="shared" si="43"/>
        <v>0</v>
      </c>
      <c r="X33" s="74">
        <f t="shared" si="43"/>
        <v>0</v>
      </c>
      <c r="Y33" s="74">
        <f t="shared" si="43"/>
        <v>0</v>
      </c>
      <c r="Z33" s="74">
        <f t="shared" si="43"/>
        <v>0</v>
      </c>
      <c r="AA33" s="74">
        <f t="shared" si="43"/>
        <v>0</v>
      </c>
      <c r="AB33" s="74">
        <f t="shared" si="43"/>
        <v>0</v>
      </c>
      <c r="AC33" s="74">
        <f t="shared" si="43"/>
        <v>0</v>
      </c>
      <c r="AD33" s="74">
        <f t="shared" si="43"/>
        <v>0</v>
      </c>
      <c r="AE33" s="74">
        <f t="shared" si="43"/>
        <v>0</v>
      </c>
      <c r="AF33" s="74">
        <f t="shared" si="43"/>
        <v>0</v>
      </c>
      <c r="AG33" s="74">
        <f t="shared" si="43"/>
        <v>0</v>
      </c>
      <c r="AH33" s="74">
        <f t="shared" si="43"/>
        <v>0</v>
      </c>
      <c r="AI33" s="74">
        <f t="shared" si="43"/>
        <v>0</v>
      </c>
      <c r="AJ33" s="74">
        <f t="shared" si="43"/>
        <v>0</v>
      </c>
      <c r="AK33" s="74">
        <f t="shared" si="43"/>
        <v>0</v>
      </c>
      <c r="AL33" s="74">
        <f t="shared" si="43"/>
        <v>0</v>
      </c>
      <c r="AM33" s="74">
        <f t="shared" si="43"/>
        <v>0</v>
      </c>
      <c r="AN33" s="74">
        <f t="shared" si="43"/>
        <v>0</v>
      </c>
      <c r="AO33" s="74">
        <f t="shared" si="43"/>
        <v>0</v>
      </c>
      <c r="AP33" s="74">
        <f t="shared" si="43"/>
        <v>0</v>
      </c>
      <c r="AQ33" s="74">
        <f t="shared" si="43"/>
        <v>0</v>
      </c>
      <c r="AR33" s="74">
        <f t="shared" si="43"/>
        <v>0</v>
      </c>
      <c r="AS33" s="74">
        <f t="shared" si="43"/>
        <v>0</v>
      </c>
      <c r="AT33" s="74">
        <f t="shared" si="43"/>
        <v>0</v>
      </c>
      <c r="AU33" s="74">
        <f t="shared" si="43"/>
        <v>0</v>
      </c>
      <c r="AV33" s="74">
        <f t="shared" si="43"/>
        <v>0</v>
      </c>
      <c r="AW33" s="74">
        <f t="shared" si="43"/>
        <v>0</v>
      </c>
      <c r="AX33" s="74">
        <f t="shared" si="43"/>
        <v>0</v>
      </c>
      <c r="AY33" s="74">
        <f t="shared" si="43"/>
        <v>0</v>
      </c>
      <c r="AZ33" s="74">
        <f t="shared" si="43"/>
        <v>0</v>
      </c>
      <c r="BA33" s="74">
        <f t="shared" si="43"/>
        <v>0</v>
      </c>
      <c r="BB33" s="74">
        <f t="shared" si="43"/>
        <v>0</v>
      </c>
      <c r="BC33" s="74">
        <f t="shared" si="43"/>
        <v>0</v>
      </c>
      <c r="BD33" s="74">
        <f t="shared" si="43"/>
        <v>0</v>
      </c>
      <c r="BE33" s="74">
        <f t="shared" si="43"/>
        <v>0</v>
      </c>
      <c r="BF33" s="74">
        <f t="shared" si="43"/>
        <v>0</v>
      </c>
      <c r="BG33" s="74">
        <f t="shared" si="43"/>
        <v>0</v>
      </c>
      <c r="BH33" s="74">
        <f t="shared" si="43"/>
        <v>0</v>
      </c>
      <c r="BI33" s="74">
        <f t="shared" si="43"/>
        <v>0</v>
      </c>
      <c r="BJ33" s="74">
        <f t="shared" si="43"/>
        <v>0</v>
      </c>
      <c r="BK33" s="74">
        <f t="shared" si="43"/>
        <v>0</v>
      </c>
      <c r="BL33" s="74">
        <f t="shared" si="43"/>
        <v>0</v>
      </c>
      <c r="BM33" s="74">
        <f t="shared" si="43"/>
        <v>0</v>
      </c>
      <c r="BN33" s="74">
        <f t="shared" si="43"/>
        <v>0</v>
      </c>
      <c r="BO33" s="74">
        <f t="shared" si="43"/>
        <v>0</v>
      </c>
      <c r="BP33" s="74">
        <f t="shared" ref="BP33:CD33" si="44">COUNTIF(BP10:BP29,2)</f>
        <v>0</v>
      </c>
      <c r="BQ33" s="74">
        <f t="shared" si="44"/>
        <v>0</v>
      </c>
      <c r="BR33" s="74">
        <f t="shared" si="44"/>
        <v>0</v>
      </c>
      <c r="BS33" s="74">
        <f t="shared" si="44"/>
        <v>0</v>
      </c>
      <c r="BT33" s="74">
        <f t="shared" si="44"/>
        <v>0</v>
      </c>
      <c r="BU33" s="74">
        <f t="shared" si="44"/>
        <v>0</v>
      </c>
      <c r="BV33" s="74">
        <f t="shared" si="44"/>
        <v>0</v>
      </c>
      <c r="BW33" s="74">
        <f t="shared" si="44"/>
        <v>0</v>
      </c>
      <c r="BX33" s="74">
        <f t="shared" si="44"/>
        <v>0</v>
      </c>
      <c r="BY33" s="74">
        <f t="shared" si="44"/>
        <v>0</v>
      </c>
      <c r="BZ33" s="74">
        <f t="shared" si="44"/>
        <v>0</v>
      </c>
      <c r="CA33" s="74">
        <f t="shared" si="44"/>
        <v>0</v>
      </c>
      <c r="CB33" s="74">
        <f t="shared" si="44"/>
        <v>0</v>
      </c>
      <c r="CC33" s="74">
        <f t="shared" si="44"/>
        <v>0</v>
      </c>
      <c r="CD33" s="74">
        <f t="shared" si="44"/>
        <v>0</v>
      </c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23"/>
      <c r="CZ33" s="23"/>
      <c r="DA33" s="23"/>
      <c r="DB33" s="23"/>
      <c r="DC33" s="23"/>
    </row>
    <row r="34" spans="1:107" ht="13.5" thickBot="1">
      <c r="A34" s="193" t="s">
        <v>9</v>
      </c>
      <c r="B34" s="194"/>
      <c r="C34" s="75" t="e">
        <f>ROUNDUP((C30*1+C31*0.64+C32*0.36+C33*0.14)/D6*100,0)</f>
        <v>#DIV/0!</v>
      </c>
      <c r="D34" s="75" t="e">
        <f>ROUNDUP((D30*1+D31*0.64+D32*0.36+D33*0.14)/F6*100,0)</f>
        <v>#DIV/0!</v>
      </c>
      <c r="E34" s="75" t="e">
        <f>ROUNDUP((E30*1+E31*0.64+E32*0.36+E33*0.14)/H6*100,0)</f>
        <v>#DIV/0!</v>
      </c>
      <c r="F34" s="75" t="e">
        <f>ROUNDUP((F30*1+F31*0.64+F32*0.36+F33*0.14)/J6*100,0)</f>
        <v>#DIV/0!</v>
      </c>
      <c r="G34" s="75" t="e">
        <f>ROUNDUP((G30*1+G31*0.64+G32*0.36+G33*0.14)/J6*100,0)</f>
        <v>#DIV/0!</v>
      </c>
      <c r="H34" s="75" t="e">
        <f>ROUNDUP((H30*1+H31*0.64+H32*0.36+H33*0.14)/D6*100,0)</f>
        <v>#DIV/0!</v>
      </c>
      <c r="I34" s="75" t="e">
        <f>ROUNDUP((I30*1+I31*0.64+I32*0.36+I33*0.14)/F6*100,0)</f>
        <v>#DIV/0!</v>
      </c>
      <c r="J34" s="75" t="e">
        <f>ROUNDUP((J30*1+J31*0.64+J32*0.36+J33*0.14)/H6*100,0)</f>
        <v>#DIV/0!</v>
      </c>
      <c r="K34" s="75" t="e">
        <f>ROUNDUP((K30*1+K31*0.64+K32*0.36+K33*0.14)/J6*100,0)</f>
        <v>#DIV/0!</v>
      </c>
      <c r="L34" s="75" t="e">
        <f>ROUNDUP((L30*1+L31*0.64+L32*0.36+L33*0.14)/J6*100,0)</f>
        <v>#DIV/0!</v>
      </c>
      <c r="M34" s="75" t="e">
        <f>ROUNDUP((M30*1+M31*0.64+M32*0.36+M33*0.14)/D6*100,0)</f>
        <v>#DIV/0!</v>
      </c>
      <c r="N34" s="75" t="e">
        <f>ROUNDUP((N30*1+N31*0.64+N32*0.36+N33*0.14)/F6*100,0)</f>
        <v>#DIV/0!</v>
      </c>
      <c r="O34" s="75" t="e">
        <f>ROUNDUP((O30*1+O31*0.64+O32*0.36+O33*0.14)/H6*100,0)</f>
        <v>#DIV/0!</v>
      </c>
      <c r="P34" s="75" t="e">
        <f>ROUNDUP((P30*1+P31*0.64+P32*0.36+P33*0.14)/H6*100,0)</f>
        <v>#DIV/0!</v>
      </c>
      <c r="Q34" s="75" t="e">
        <f>ROUNDUP((Q30*1+Q31*0.64+Q32*0.36+Q33*0.14)/J6*100,0)</f>
        <v>#DIV/0!</v>
      </c>
      <c r="R34" s="75" t="e">
        <f>ROUNDUP((R30*1+R31*0.64+R32*0.36+R33*0.14)/D6*100,0)</f>
        <v>#DIV/0!</v>
      </c>
      <c r="S34" s="75" t="e">
        <f>ROUNDUP((S30*1+S31*0.64+S32*0.36+S33*0.14)/F6*100,0)</f>
        <v>#DIV/0!</v>
      </c>
      <c r="T34" s="75" t="e">
        <f>ROUNDUP((T30*1+T31*0.64+T32*0.36+T33*0.14)/H6*100,0)</f>
        <v>#DIV/0!</v>
      </c>
      <c r="U34" s="75" t="e">
        <f>ROUNDUP((U30*1+U31*0.64+U32*0.36+U33*0.14)/J6*100,0)</f>
        <v>#DIV/0!</v>
      </c>
      <c r="V34" s="75" t="e">
        <f>ROUNDUP((V30*1+V31*0.64+V32*0.36+V33*0.14)/J6*100,0)</f>
        <v>#DIV/0!</v>
      </c>
      <c r="W34" s="75" t="e">
        <f>ROUNDUP((W30*1+W31*0.64+W32*0.36+W33*0.14)/D6*100,0)</f>
        <v>#DIV/0!</v>
      </c>
      <c r="X34" s="75" t="e">
        <f>ROUNDUP((X30*1+X31*0.64+X32*0.36+X33*0.14)/F6*100,0)</f>
        <v>#DIV/0!</v>
      </c>
      <c r="Y34" s="75" t="e">
        <f>ROUNDUP((Y30*1+Y31*0.64+Y32*0.36+Y33*0.14)/H6*100,0)</f>
        <v>#DIV/0!</v>
      </c>
      <c r="Z34" s="75" t="e">
        <f>ROUNDUP((Z30*1+Z31*0.64+Z32*0.36+Z33*0.14)/J6*100,0)</f>
        <v>#DIV/0!</v>
      </c>
      <c r="AA34" s="75" t="e">
        <f>ROUNDUP((AA30*1+AA31*0.64+AA32*0.36+AA33*0.14)/J6*100,0)</f>
        <v>#DIV/0!</v>
      </c>
      <c r="AB34" s="75" t="e">
        <f>ROUNDUP((AB30*1+AB31*0.64+AB32*0.36+AB33*0.14)/D6*100,0)</f>
        <v>#DIV/0!</v>
      </c>
      <c r="AC34" s="75" t="e">
        <f>ROUNDUP((AC30*1+AC31*0.64+AC32*0.36+AC33*0.14)/F6*100,0)</f>
        <v>#DIV/0!</v>
      </c>
      <c r="AD34" s="75" t="e">
        <f>ROUNDUP((AD30*1+AD31*0.64+AD32*0.36+AD33*0.14)/H6*100,0)</f>
        <v>#DIV/0!</v>
      </c>
      <c r="AE34" s="75" t="e">
        <f>ROUNDUP((AE30*1+AE31*0.64+AE32*0.36+AE33*0.14)/J6*100,0)</f>
        <v>#DIV/0!</v>
      </c>
      <c r="AF34" s="75" t="e">
        <f>ROUNDUP((AF30*1+AF31*0.64+AF32*0.36+AF33*0.14)/J6*100,0)</f>
        <v>#DIV/0!</v>
      </c>
      <c r="AG34" s="75" t="e">
        <f>ROUNDUP((AG30*1+AG31*0.64+AG32*0.36+AG33*0.14)/D6*100,0)</f>
        <v>#DIV/0!</v>
      </c>
      <c r="AH34" s="75" t="e">
        <f>ROUNDUP((AH30*1+AH31*0.64+AH32*0.36+AH33*0.14)/F6*100,0)</f>
        <v>#DIV/0!</v>
      </c>
      <c r="AI34" s="75" t="e">
        <f>ROUNDUP((AI30*1+AI31*0.64+AI32*0.36+AI33*0.14)/H6*100,0)</f>
        <v>#DIV/0!</v>
      </c>
      <c r="AJ34" s="75" t="e">
        <f>ROUNDUP((AJ30*1+AJ31*0.64+AJ32*0.36+AJ33*0.14)/J6*100,0)</f>
        <v>#DIV/0!</v>
      </c>
      <c r="AK34" s="75" t="e">
        <f>ROUNDUP((AK30*1+AK31*0.64+AK32*0.36+AK33*0.14)/J6*100,0)</f>
        <v>#DIV/0!</v>
      </c>
      <c r="AL34" s="75" t="e">
        <f>ROUNDUP((AL30*1+AL31*0.64+AL32*0.36+AL33*0.14)/D6*100,0)</f>
        <v>#DIV/0!</v>
      </c>
      <c r="AM34" s="75" t="e">
        <f>ROUNDUP((AM30*1+AM31*0.64+AM32*0.36+AM33*0.14)/F6*100,0)</f>
        <v>#DIV/0!</v>
      </c>
      <c r="AN34" s="75" t="e">
        <f>ROUNDUP((AN30*1+AN31*0.64+AN32*0.36+AN33*0.14)/H6*100,0)</f>
        <v>#DIV/0!</v>
      </c>
      <c r="AO34" s="75" t="e">
        <f>ROUNDUP((AO30*1+AO31*0.64+AO32*0.36+AO33*0.14)/J6*100,0)</f>
        <v>#DIV/0!</v>
      </c>
      <c r="AP34" s="75" t="e">
        <f>ROUNDUP((AP30*1+AP31*0.64+AP32*0.36+AP33*0.14)/J6*100,0)</f>
        <v>#DIV/0!</v>
      </c>
      <c r="AQ34" s="75" t="e">
        <f>ROUNDUP((AQ30*1+AQ31*0.64+AQ32*0.36+AQ33*0.14)/D6*100,0)</f>
        <v>#DIV/0!</v>
      </c>
      <c r="AR34" s="75" t="e">
        <f>ROUNDUP((AR30*1+AR31*0.64+AR32*0.36+AR33*0.14)/F6*100,0)</f>
        <v>#DIV/0!</v>
      </c>
      <c r="AS34" s="75" t="e">
        <f>ROUNDUP((AS30*1+AS31*0.64+AS32*0.36+AS33*0.14)/H6*100,0)</f>
        <v>#DIV/0!</v>
      </c>
      <c r="AT34" s="75" t="e">
        <f>ROUNDUP((AT30*1+AT31*0.64+AT32*0.36+AT33*0.14)/J6*100,0)</f>
        <v>#DIV/0!</v>
      </c>
      <c r="AU34" s="75" t="e">
        <f>ROUNDUP((AU30*1+AU31*0.64+AU32*0.36+AU33*0.14)/J6*100,0)</f>
        <v>#DIV/0!</v>
      </c>
      <c r="AV34" s="75" t="e">
        <f>ROUNDUP((AV30*1+AV31*0.64+AV32*0.36+AV33*0.14)/D6*100,0)</f>
        <v>#DIV/0!</v>
      </c>
      <c r="AW34" s="75" t="e">
        <f>ROUNDUP((AW30*1+AW31*0.64+AW32*0.36+AW33*0.14)/F6*100,0)</f>
        <v>#DIV/0!</v>
      </c>
      <c r="AX34" s="75" t="e">
        <f>ROUNDUP((AX30*1+AX31*0.64+AX32*0.36+AX33*0.14)/H6*100,0)</f>
        <v>#DIV/0!</v>
      </c>
      <c r="AY34" s="75" t="e">
        <f>ROUNDUP((AY30*1+AY31*0.64+AY32*0.36+AY33*0.14)/J6*100,0)</f>
        <v>#DIV/0!</v>
      </c>
      <c r="AZ34" s="75" t="e">
        <f>ROUNDUP((AZ30*1+AZ31*0.64+AZ32*0.36+AZ33*0.14)/J6*100,0)</f>
        <v>#DIV/0!</v>
      </c>
      <c r="BA34" s="75" t="e">
        <f>ROUNDUP((BA30*1+BA31*0.64+BA32*0.36+BA33*0.14)/D6*100,0)</f>
        <v>#DIV/0!</v>
      </c>
      <c r="BB34" s="75" t="e">
        <f>ROUNDUP((BB30*1+BB31*0.64+BB32*0.36+BB33*0.14)/F6*100,0)</f>
        <v>#DIV/0!</v>
      </c>
      <c r="BC34" s="75" t="e">
        <f>ROUNDUP((BC30*1+BC31*0.64+BC32*0.36+BC33*0.14)/H6*100,0)</f>
        <v>#DIV/0!</v>
      </c>
      <c r="BD34" s="75" t="e">
        <f>ROUNDUP((BD30*1+BD31*0.64+BD32*0.36+BD33*0.14)/J6*100,0)</f>
        <v>#DIV/0!</v>
      </c>
      <c r="BE34" s="75" t="e">
        <f>ROUNDUP((BE30*1+BE31*0.64+BE32*0.36+BE33*0.14)/J6*100,0)</f>
        <v>#DIV/0!</v>
      </c>
      <c r="BF34" s="75" t="e">
        <f>ROUNDUP((BF30*1+BF31*0.64+BF32*0.36+BF33*0.14)/D6*100,0)</f>
        <v>#DIV/0!</v>
      </c>
      <c r="BG34" s="75" t="e">
        <f>ROUNDUP((BG30*1+BG31*0.64+BG32*0.36+BG33*0.14)/F6*100,0)</f>
        <v>#DIV/0!</v>
      </c>
      <c r="BH34" s="75" t="e">
        <f>ROUNDUP((BH30*1+BH31*0.64+BH32*0.36+BH33*0.14)/H6*100,0)</f>
        <v>#DIV/0!</v>
      </c>
      <c r="BI34" s="75" t="e">
        <f>ROUNDUP((BI30*1+BI31*0.64+BI32*0.36+BI33*0.14)/J6*100,0)</f>
        <v>#DIV/0!</v>
      </c>
      <c r="BJ34" s="75" t="e">
        <f>ROUNDUP((BJ30*1+BJ31*0.64+BJ32*0.36+BJ33*0.14)/J6*100,0)</f>
        <v>#DIV/0!</v>
      </c>
      <c r="BK34" s="75" t="e">
        <f>ROUNDUP((BK30*1+BK31*0.64+BK32*0.36+BK33*0.14)/D6*100,0)</f>
        <v>#DIV/0!</v>
      </c>
      <c r="BL34" s="75" t="e">
        <f>ROUNDUP((BL30*1+BL31*0.64+BL32*0.36+BL33*0.14)/F6*100,0)</f>
        <v>#DIV/0!</v>
      </c>
      <c r="BM34" s="75" t="e">
        <f>ROUNDUP((BM30*1+BM31*0.64+BM32*0.36+BM33*0.14)/H6*100,0)</f>
        <v>#DIV/0!</v>
      </c>
      <c r="BN34" s="75" t="e">
        <f>ROUNDUP((BN30*1+BN31*0.64+BN32*0.36+BN33*0.14)/J6*100,0)</f>
        <v>#DIV/0!</v>
      </c>
      <c r="BO34" s="75" t="e">
        <f>ROUNDUP((BO30*1+BO31*0.64+BO32*0.36+BO33*0.14)/J6*100,0)</f>
        <v>#DIV/0!</v>
      </c>
      <c r="BP34" s="75" t="e">
        <f>ROUNDUP((BP30*1+BP31*0.64+BP32*0.36+BP33*0.14)/D6*100,0)</f>
        <v>#DIV/0!</v>
      </c>
      <c r="BQ34" s="75" t="e">
        <f>ROUNDUP((BQ30*1+BQ31*0.64+BQ32*0.36+BQ33*0.14)/F6*100,0)</f>
        <v>#DIV/0!</v>
      </c>
      <c r="BR34" s="75" t="e">
        <f>ROUNDUP((BR30*1+BR31*0.64+BR32*0.36+BR33*0.14)/H6*100,0)</f>
        <v>#DIV/0!</v>
      </c>
      <c r="BS34" s="75" t="e">
        <f>ROUNDUP((BS30*1+BS31*0.64+BS32*0.36+BS33*0.14)/J6*100,0)</f>
        <v>#DIV/0!</v>
      </c>
      <c r="BT34" s="75" t="e">
        <f>ROUNDUP((BT30*1+BT31*0.64+BT32*0.36+BT33*0.14)/J6*100,0)</f>
        <v>#DIV/0!</v>
      </c>
      <c r="BU34" s="75" t="e">
        <f>ROUNDUP((BU30*1+BU31*0.64+BU32*0.36+BU33*0.14)/D6*100,0)</f>
        <v>#DIV/0!</v>
      </c>
      <c r="BV34" s="75" t="e">
        <f>ROUNDUP((BV30*1+BV31*0.64+BV32*0.36+BV33*0.14)/F6*100,0)</f>
        <v>#DIV/0!</v>
      </c>
      <c r="BW34" s="75" t="e">
        <f>ROUNDUP((BW30*1+BW31*0.64+BW32*0.36+BW33*0.14)/H6*100,0)</f>
        <v>#DIV/0!</v>
      </c>
      <c r="BX34" s="75" t="e">
        <f>ROUNDUP((BX30*1+BX31*0.64+BX32*0.36+BX33*0.14)/J6*100,0)</f>
        <v>#DIV/0!</v>
      </c>
      <c r="BY34" s="75" t="e">
        <f>ROUNDUP((BY30*1+BY31*0.64+BY32*0.36+BY33*0.14)/J6*100,0)</f>
        <v>#DIV/0!</v>
      </c>
      <c r="BZ34" s="75" t="e">
        <f>ROUNDUP((BZ30*1+BZ31*0.64+BZ32*0.36+BZ33*0.14)/D6*100,0)</f>
        <v>#DIV/0!</v>
      </c>
      <c r="CA34" s="75" t="e">
        <f>ROUNDUP((CA30*1+CA31*0.64+CA32*0.36+CA33*0.14)/F6*100,0)</f>
        <v>#DIV/0!</v>
      </c>
      <c r="CB34" s="75" t="e">
        <f>ROUNDUP((CB30*1+CB31*0.64+CB32*0.36+CB33*0.14)/H6*100,0)</f>
        <v>#DIV/0!</v>
      </c>
      <c r="CC34" s="75" t="e">
        <f>ROUNDUP((CC30*1+CC31*0.64+CC32*0.36+CC33*0.14)/J6*100,0)</f>
        <v>#DIV/0!</v>
      </c>
      <c r="CD34" s="75" t="e">
        <f>ROUNDUP((CD30*1+CD31*0.64+CD32*0.36+CD33*0.14)/J6*100,0)</f>
        <v>#DIV/0!</v>
      </c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23"/>
      <c r="CZ34" s="23"/>
      <c r="DA34" s="23"/>
      <c r="DB34" s="23"/>
      <c r="DC34" s="23"/>
    </row>
    <row r="35" spans="1:107" ht="13.5" thickBot="1">
      <c r="A35" s="108"/>
      <c r="B35" s="10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23"/>
      <c r="CZ35" s="23"/>
      <c r="DA35" s="23"/>
      <c r="DB35" s="23"/>
      <c r="DC35" s="23"/>
    </row>
    <row r="36" spans="1:107" ht="13.5" thickBot="1">
      <c r="A36" s="193" t="s">
        <v>65</v>
      </c>
      <c r="B36" s="194"/>
      <c r="C36" s="76" t="e">
        <f>(C30+C31)/D6*100</f>
        <v>#DIV/0!</v>
      </c>
      <c r="D36" s="76" t="e">
        <f>(D30+D31)/F6*100</f>
        <v>#DIV/0!</v>
      </c>
      <c r="E36" s="76" t="e">
        <f>(E30+E31)/H6*100</f>
        <v>#DIV/0!</v>
      </c>
      <c r="F36" s="76" t="e">
        <f>(F30+F31)/J6*100</f>
        <v>#DIV/0!</v>
      </c>
      <c r="G36" s="76" t="e">
        <f>(G30+G31)/J6*100</f>
        <v>#DIV/0!</v>
      </c>
      <c r="H36" s="76" t="e">
        <f>(H30+H31)/D6*100</f>
        <v>#DIV/0!</v>
      </c>
      <c r="I36" s="76" t="e">
        <f>(I30+I31)/F6*100</f>
        <v>#DIV/0!</v>
      </c>
      <c r="J36" s="76" t="e">
        <f>(J30+J31)/H6*100</f>
        <v>#DIV/0!</v>
      </c>
      <c r="K36" s="76" t="e">
        <f>(K30+K31)/J6*100</f>
        <v>#DIV/0!</v>
      </c>
      <c r="L36" s="76" t="e">
        <f>(L30+L31)/J6*100</f>
        <v>#DIV/0!</v>
      </c>
      <c r="M36" s="76" t="e">
        <f>(M30+M31)/D6*100</f>
        <v>#DIV/0!</v>
      </c>
      <c r="N36" s="76" t="e">
        <f>(N30+N31)/F6*100</f>
        <v>#DIV/0!</v>
      </c>
      <c r="O36" s="76" t="e">
        <f>(O30+O31)/H6*100</f>
        <v>#DIV/0!</v>
      </c>
      <c r="P36" s="76" t="e">
        <f>(P30+P31)/J6*100</f>
        <v>#DIV/0!</v>
      </c>
      <c r="Q36" s="76" t="e">
        <f>(Q30+Q31)/J6*100</f>
        <v>#DIV/0!</v>
      </c>
      <c r="R36" s="76" t="e">
        <f>(R30+R31)/D6*100</f>
        <v>#DIV/0!</v>
      </c>
      <c r="S36" s="76" t="e">
        <f>(S30+S31)/F6*100</f>
        <v>#DIV/0!</v>
      </c>
      <c r="T36" s="76" t="e">
        <f>(T30+T31)/H6*100</f>
        <v>#DIV/0!</v>
      </c>
      <c r="U36" s="76" t="e">
        <f>(U30+U31)/J6*100</f>
        <v>#DIV/0!</v>
      </c>
      <c r="V36" s="76" t="e">
        <f>(V30+V31)/J6*100</f>
        <v>#DIV/0!</v>
      </c>
      <c r="W36" s="76" t="e">
        <f>(W30+W31)/D6*100</f>
        <v>#DIV/0!</v>
      </c>
      <c r="X36" s="76" t="e">
        <f>(X30+X31)/F6*100</f>
        <v>#DIV/0!</v>
      </c>
      <c r="Y36" s="76" t="e">
        <f>(Y30+Y31)/H6*100</f>
        <v>#DIV/0!</v>
      </c>
      <c r="Z36" s="76" t="e">
        <f>(Z30+Z31)/J6*100</f>
        <v>#DIV/0!</v>
      </c>
      <c r="AA36" s="76" t="e">
        <f>(AA30+AA31)/J6*100</f>
        <v>#DIV/0!</v>
      </c>
      <c r="AB36" s="76" t="e">
        <f>(AB30+AB31)/D6*100</f>
        <v>#DIV/0!</v>
      </c>
      <c r="AC36" s="76" t="e">
        <f>(AC30+AC31)/F6*100</f>
        <v>#DIV/0!</v>
      </c>
      <c r="AD36" s="76" t="e">
        <f>(AD30+AD31)/H6*100</f>
        <v>#DIV/0!</v>
      </c>
      <c r="AE36" s="76" t="e">
        <f>(AE30+AE31)/J6*100</f>
        <v>#DIV/0!</v>
      </c>
      <c r="AF36" s="76" t="e">
        <f>(AF30+AF31)/J6*100</f>
        <v>#DIV/0!</v>
      </c>
      <c r="AG36" s="76" t="e">
        <f>(AG30+AG31)/D6*100</f>
        <v>#DIV/0!</v>
      </c>
      <c r="AH36" s="76" t="e">
        <f>(AH30+AH31)/F6*100</f>
        <v>#DIV/0!</v>
      </c>
      <c r="AI36" s="76" t="e">
        <f>(AI30+AI31)/H6*100</f>
        <v>#DIV/0!</v>
      </c>
      <c r="AJ36" s="76" t="e">
        <f>(AJ30+AJ31)/J6*100</f>
        <v>#DIV/0!</v>
      </c>
      <c r="AK36" s="76" t="e">
        <f>(AK30+AK31)/J6*100</f>
        <v>#DIV/0!</v>
      </c>
      <c r="AL36" s="76" t="e">
        <f>(AL30+AL31)/D6*100</f>
        <v>#DIV/0!</v>
      </c>
      <c r="AM36" s="76" t="e">
        <f>(AM30+AM31)/F6*100</f>
        <v>#DIV/0!</v>
      </c>
      <c r="AN36" s="76" t="e">
        <f>(AN30+AN31)/H6*100</f>
        <v>#DIV/0!</v>
      </c>
      <c r="AO36" s="76" t="e">
        <f>(AO30+AO31)/J6*100</f>
        <v>#DIV/0!</v>
      </c>
      <c r="AP36" s="76" t="e">
        <f>(AP30+AP31)/J6*100</f>
        <v>#DIV/0!</v>
      </c>
      <c r="AQ36" s="76" t="e">
        <f>(AQ30+AQ31)/D6*100</f>
        <v>#DIV/0!</v>
      </c>
      <c r="AR36" s="76" t="e">
        <f>(AR30+AR31)/F6*100</f>
        <v>#DIV/0!</v>
      </c>
      <c r="AS36" s="76" t="e">
        <f>(AS30+AS31)/H6*100</f>
        <v>#DIV/0!</v>
      </c>
      <c r="AT36" s="76" t="e">
        <f>(AT30+AT31)/J6*100</f>
        <v>#DIV/0!</v>
      </c>
      <c r="AU36" s="76" t="e">
        <f>(AU30+AU31)/J6*100</f>
        <v>#DIV/0!</v>
      </c>
      <c r="AV36" s="76" t="e">
        <f>(AV30+AV31)/D6*100</f>
        <v>#DIV/0!</v>
      </c>
      <c r="AW36" s="76" t="e">
        <f>(AW30+AW31)/F6*100</f>
        <v>#DIV/0!</v>
      </c>
      <c r="AX36" s="76" t="e">
        <f>(AX30+AX31)/H6*100</f>
        <v>#DIV/0!</v>
      </c>
      <c r="AY36" s="76" t="e">
        <f>(AY30+AY31)/J6*100</f>
        <v>#DIV/0!</v>
      </c>
      <c r="AZ36" s="76" t="e">
        <f>(AZ30+AZ31)/J6*100</f>
        <v>#DIV/0!</v>
      </c>
      <c r="BA36" s="76" t="e">
        <f>(BA30+BA31)/D6*100</f>
        <v>#DIV/0!</v>
      </c>
      <c r="BB36" s="76" t="e">
        <f>(BB30+BB31)/F6*100</f>
        <v>#DIV/0!</v>
      </c>
      <c r="BC36" s="76" t="e">
        <f>(BC30+BC31)/H6*100</f>
        <v>#DIV/0!</v>
      </c>
      <c r="BD36" s="76" t="e">
        <f>(BD30+BD31)/J6*100</f>
        <v>#DIV/0!</v>
      </c>
      <c r="BE36" s="76" t="e">
        <f>(BE30+BE31)/J6*100</f>
        <v>#DIV/0!</v>
      </c>
      <c r="BF36" s="76" t="e">
        <f>(BF30+BF31)/D6*100</f>
        <v>#DIV/0!</v>
      </c>
      <c r="BG36" s="76" t="e">
        <f>(BG30+BG31)/F6*100</f>
        <v>#DIV/0!</v>
      </c>
      <c r="BH36" s="76" t="e">
        <f>(BH30+BH31)/H6*100</f>
        <v>#DIV/0!</v>
      </c>
      <c r="BI36" s="76" t="e">
        <f>(BI30+BI31)/J6*100</f>
        <v>#DIV/0!</v>
      </c>
      <c r="BJ36" s="76" t="e">
        <f>(BJ30+BJ31)/J6*100</f>
        <v>#DIV/0!</v>
      </c>
      <c r="BK36" s="76" t="e">
        <f>(BK30+BK31)/D6*100</f>
        <v>#DIV/0!</v>
      </c>
      <c r="BL36" s="76" t="e">
        <f>(BL30+BL31)/F6*100</f>
        <v>#DIV/0!</v>
      </c>
      <c r="BM36" s="76" t="e">
        <f>(BM30+BM31)/H6*100</f>
        <v>#DIV/0!</v>
      </c>
      <c r="BN36" s="76" t="e">
        <f>(BN30+BN31)/J6*100</f>
        <v>#DIV/0!</v>
      </c>
      <c r="BO36" s="76" t="e">
        <f>(BO30+BO31)/J6*100</f>
        <v>#DIV/0!</v>
      </c>
      <c r="BP36" s="76" t="e">
        <f>(BP30+BP31)/D6*100</f>
        <v>#DIV/0!</v>
      </c>
      <c r="BQ36" s="76" t="e">
        <f>(BQ30+BQ31)/F6*100</f>
        <v>#DIV/0!</v>
      </c>
      <c r="BR36" s="76" t="e">
        <f>(BR30+BR31)/H6*100</f>
        <v>#DIV/0!</v>
      </c>
      <c r="BS36" s="76" t="e">
        <f>(BS30+BS31)/J6*100</f>
        <v>#DIV/0!</v>
      </c>
      <c r="BT36" s="76" t="e">
        <f>(BT30+BT31)/J6*100</f>
        <v>#DIV/0!</v>
      </c>
      <c r="BU36" s="76" t="e">
        <f>(BU30+BU31)/D6*100</f>
        <v>#DIV/0!</v>
      </c>
      <c r="BV36" s="76" t="e">
        <f>(BV30+BV31)/F6*100</f>
        <v>#DIV/0!</v>
      </c>
      <c r="BW36" s="76" t="e">
        <f>(BW30+BW31)/H6*100</f>
        <v>#DIV/0!</v>
      </c>
      <c r="BX36" s="76" t="e">
        <f>(BX30+BX31)/J6*100</f>
        <v>#DIV/0!</v>
      </c>
      <c r="BY36" s="76" t="e">
        <f>(BY30+BY31)/J6*100</f>
        <v>#DIV/0!</v>
      </c>
      <c r="BZ36" s="76" t="e">
        <f>(BZ30+BZ31)/D6*100</f>
        <v>#DIV/0!</v>
      </c>
      <c r="CA36" s="76" t="e">
        <f>(CA30+CA31)/F6*100</f>
        <v>#DIV/0!</v>
      </c>
      <c r="CB36" s="76" t="e">
        <f>(CB30+CB31)/H6*100</f>
        <v>#DIV/0!</v>
      </c>
      <c r="CC36" s="76" t="e">
        <f>(CC30+CC31)/J6*100</f>
        <v>#DIV/0!</v>
      </c>
      <c r="CD36" s="76" t="e">
        <f>(CD30+CD31)/J6*100</f>
        <v>#DIV/0!</v>
      </c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23"/>
      <c r="CZ36" s="23"/>
      <c r="DA36" s="23"/>
      <c r="DB36" s="23"/>
      <c r="DC36" s="23"/>
    </row>
    <row r="37" spans="1:107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23"/>
      <c r="CZ37" s="23"/>
      <c r="DA37" s="23"/>
      <c r="DB37" s="23"/>
      <c r="DC37" s="23"/>
    </row>
    <row r="38" spans="1:107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23"/>
      <c r="CX38" s="23"/>
      <c r="CY38" s="23"/>
      <c r="CZ38" s="23"/>
      <c r="DA38" s="23"/>
      <c r="DB38" s="3"/>
      <c r="DC38" s="3"/>
    </row>
    <row r="39" spans="1:107" ht="13.5" thickBot="1">
      <c r="A39" s="6"/>
      <c r="B39" s="43" t="s">
        <v>12</v>
      </c>
      <c r="C39" s="72" t="e">
        <f>(C34+H34+M34+R34+W34+AB34+AG34+AL34+AQ34+AV34+BA34+BF34+BK34+BU34+BZ34)/S3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SUM(C30+H30+M30+R30+W30+AB30+AG30+AL30+AQ30+AV30+BA30+BF30+BK30+BU30+BZ30)</f>
        <v>0</v>
      </c>
      <c r="S39" s="204"/>
      <c r="T39" s="204">
        <f>SUM(D30+I30+N30+S30+X30+AC30+AH30+AM30+AR30+AW30+BB30+BG30+BL30+BV30+CA30)</f>
        <v>0</v>
      </c>
      <c r="U39" s="204"/>
      <c r="V39" s="204">
        <f>SUM(E30+J30+O30+T30+Y30+AD30+AI30+AN30+AS30+AX30+BC30+BH30+BM30+BW30+CB30)</f>
        <v>0</v>
      </c>
      <c r="W39" s="204"/>
      <c r="X39" s="204">
        <f>SUM(F30+K30+P30+U30+Z30+AE30+AJ30+AO30+AT30+AY30+BD30+BI30+BN30+BX30+CC30)</f>
        <v>0</v>
      </c>
      <c r="Y39" s="204"/>
      <c r="Z39" s="200">
        <f>SUM(G30+L30+Q30+V30+AA30+AF30+AK30+AP30+AU30+AZ30+BE30+BJ30+BO30+BY30+CD30)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23"/>
      <c r="CX39" s="23"/>
      <c r="CY39" s="23"/>
      <c r="CZ39" s="23"/>
      <c r="DA39" s="23"/>
      <c r="DB39" s="3"/>
      <c r="DC39" s="3"/>
    </row>
    <row r="40" spans="1:107" ht="13.5" thickBot="1">
      <c r="A40" s="6"/>
      <c r="B40" s="43" t="s">
        <v>13</v>
      </c>
      <c r="C40" s="72" t="e">
        <f>(D34+I34+N34+S34+X34+AC34+AH34+AM34+AR34+AW34+BB34+BG34+BL34+BV34+CA34)/U3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>SUM(C31+H31+M31+R31+W31+AB31+AG31+AL31+AQ31+AV31+BA31+BF31+BK31+BU31+BZ31)</f>
        <v>0</v>
      </c>
      <c r="S40" s="204"/>
      <c r="T40" s="204">
        <f>SUM(D31+I31+N31+S31+X31+AC31+AH31+AM31+AR31+AW31+BB31+BG31+BL31+BV31+CA31)</f>
        <v>0</v>
      </c>
      <c r="U40" s="204"/>
      <c r="V40" s="204">
        <f>SUM(E31+J31+O31+T31+Y31+AD31+AI31+AN31+AS31+AX31+BC31+BH31+BM31+BW31+CB31)</f>
        <v>0</v>
      </c>
      <c r="W40" s="204"/>
      <c r="X40" s="204">
        <f>SUM(F31+K31+P31+U31+Z31+AE31+AJ31+AO31+AT31+AY31+BD31+BI31+BN31+BX31+CC31)</f>
        <v>0</v>
      </c>
      <c r="Y40" s="204"/>
      <c r="Z40" s="200">
        <f>SUM(G31+L31+Q31+V31+AA31+AF31+AK31+AP31+AU31+AZ31+BE31+BJ31+BO31+BY31+CD31)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23"/>
      <c r="CX40" s="23"/>
      <c r="CY40" s="23"/>
      <c r="CZ40" s="23"/>
      <c r="DA40" s="23"/>
      <c r="DB40" s="3"/>
      <c r="DC40" s="3"/>
    </row>
    <row r="41" spans="1:107" ht="13.5" thickBot="1">
      <c r="A41" s="6"/>
      <c r="B41" s="43" t="s">
        <v>14</v>
      </c>
      <c r="C41" s="72" t="e">
        <f>(E34+J34+O34+T34+Y34+AD34+AI34+AN34+AS34+AX34+BC34+BH34+BM34+BW34+CB34)/W3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>SUM(C32+H32+M32+R32+W32+AB32+AG32+AL32+AQ32+AV32+BA32+BF32+BK32+BU32+BZ32)</f>
        <v>0</v>
      </c>
      <c r="S41" s="204"/>
      <c r="T41" s="204">
        <f>SUM(D32+I32+N32+S32+X32+AC32+AH32+AM32+AR32+AW32+BB32+BG32+BL32+BV32+CA32)</f>
        <v>0</v>
      </c>
      <c r="U41" s="204"/>
      <c r="V41" s="204">
        <f>SUM(E32+J32+O32+T32+Y32+AD32+AI32+AN32+AS32+AX32+BC32+BH32+BM32+BW32+CB32)</f>
        <v>0</v>
      </c>
      <c r="W41" s="204"/>
      <c r="X41" s="204">
        <f>SUM(F32+K32+P32+U32+Z32+AE32+AJ32+AO32+AT32+AY32+BD32+BI32+BN32+BX32+CC32)</f>
        <v>0</v>
      </c>
      <c r="Y41" s="204"/>
      <c r="Z41" s="200">
        <f>SUM(G32+L32+Q32+V32+AA32+AF32+AK32+AP32+AU32+AZ32+BE32+BJ32+BO32+BY32+CD32)</f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23"/>
      <c r="CX41" s="23"/>
      <c r="CY41" s="23"/>
      <c r="CZ41" s="23"/>
      <c r="DA41" s="23"/>
      <c r="DB41" s="3"/>
      <c r="DC41" s="3"/>
    </row>
    <row r="42" spans="1:107" ht="13.5" thickBot="1">
      <c r="A42" s="6"/>
      <c r="B42" s="43" t="s">
        <v>15</v>
      </c>
      <c r="C42" s="72" t="e">
        <f>(F34+K34+P34+U34+Z34+AE34+AJ34+AO34+AT34+AY34+BD34+BI34+BN34+BX34+CC34)/Y3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SUM(C33+H33+M33+R33+W33+AB33+AG33+AL33+AQ33+AV33+BA33+BF33+BK33+BU33+BZ33)</f>
        <v>0</v>
      </c>
      <c r="S42" s="204"/>
      <c r="T42" s="204">
        <f>SUM(D33+I33+N33+S33+X33+AC33+AH33+AM33+AR33+AW33+BB33+BG33+BL33+BV33+CA33)</f>
        <v>0</v>
      </c>
      <c r="U42" s="204"/>
      <c r="V42" s="204">
        <f>SUM(E33+J33+O33+T33+Y33+AD33+AI33+AN33+AS33+AX33+BC33+BH33+BM33+BW33+CB33)</f>
        <v>0</v>
      </c>
      <c r="W42" s="204"/>
      <c r="X42" s="204">
        <f>SUM(F33+K33+P33+U33+Z33+AE33+AJ33+AO33+AT33+AY33+BD33+BI33+BN33+BX33+CC33)</f>
        <v>0</v>
      </c>
      <c r="Y42" s="204"/>
      <c r="Z42" s="200">
        <f>SUM(G33+L33+Q33+V33+AA33+AF33+AK33+AP33+AU33+AZ33+BE33+BJ33+BO33+BY33+CD33)</f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23"/>
      <c r="CX42" s="23"/>
      <c r="CY42" s="23"/>
      <c r="CZ42" s="23"/>
      <c r="DA42" s="23"/>
      <c r="DB42" s="3"/>
      <c r="DC42" s="3"/>
    </row>
    <row r="43" spans="1:107" ht="13.5" thickBot="1">
      <c r="A43" s="6"/>
      <c r="B43" s="45" t="s">
        <v>48</v>
      </c>
      <c r="C43" s="72" t="e">
        <f>(G34+L34+Q34+V34+AA34+AF34+AK34+AP34+AU34+AZ34+BE34+BJ34+BO34+BY34+CD34)/Y3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23"/>
      <c r="CX43" s="23"/>
      <c r="CY43" s="23"/>
      <c r="CZ43" s="23"/>
      <c r="DA43" s="23"/>
      <c r="DB43" s="3"/>
      <c r="DC43" s="3"/>
    </row>
    <row r="44" spans="1:107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23"/>
      <c r="CZ44" s="23"/>
      <c r="DA44" s="23"/>
      <c r="DB44" s="23"/>
      <c r="DC44" s="23"/>
    </row>
    <row r="45" spans="1:107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44"/>
      <c r="CZ45" s="44"/>
      <c r="DA45" s="44"/>
      <c r="DB45" s="44"/>
      <c r="DC45" s="44"/>
    </row>
    <row r="46" spans="1:107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</row>
    <row r="47" spans="1:107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7"/>
      <c r="CZ47" s="7"/>
      <c r="DA47" s="7"/>
      <c r="DB47" s="7"/>
      <c r="DC47" s="7"/>
    </row>
    <row r="48" spans="1:107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13.5" thickBot="1">
      <c r="A49" s="6"/>
      <c r="B49" s="45" t="s">
        <v>15</v>
      </c>
      <c r="C49" s="73" t="e">
        <f>ROUNDUP((X39*1+X40*0.64+X41*0.36+X42*0.14)/J6/Y3*100,0)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>
      <c r="A52" s="207" t="s">
        <v>59</v>
      </c>
      <c r="B52" s="207"/>
      <c r="C52" s="208" t="s">
        <v>143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</sheetData>
  <mergeCells count="98">
    <mergeCell ref="A1:AV1"/>
    <mergeCell ref="D2:E2"/>
    <mergeCell ref="F2:G2"/>
    <mergeCell ref="H2:I2"/>
    <mergeCell ref="J2:K2"/>
    <mergeCell ref="S2:T2"/>
    <mergeCell ref="U2:V2"/>
    <mergeCell ref="W2:X2"/>
    <mergeCell ref="Y2:Z2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3:C3"/>
    <mergeCell ref="D3:E3"/>
    <mergeCell ref="F3:G3"/>
    <mergeCell ref="H3:I3"/>
    <mergeCell ref="J3:K3"/>
    <mergeCell ref="M3:R3"/>
    <mergeCell ref="C8:G8"/>
    <mergeCell ref="H8:L8"/>
    <mergeCell ref="M8:Q8"/>
    <mergeCell ref="R8:V8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  <mergeCell ref="A30:B30"/>
    <mergeCell ref="CY30:DC30"/>
    <mergeCell ref="BA8:BE8"/>
    <mergeCell ref="BF8:BJ8"/>
    <mergeCell ref="BK8:BO8"/>
    <mergeCell ref="BP8:BT8"/>
    <mergeCell ref="BU8:BY8"/>
    <mergeCell ref="BZ8:CD8"/>
    <mergeCell ref="W8:AA8"/>
    <mergeCell ref="AB8:AF8"/>
    <mergeCell ref="AG8:AK8"/>
    <mergeCell ref="AL8:AP8"/>
    <mergeCell ref="AQ8:AU8"/>
    <mergeCell ref="AV8:AZ8"/>
    <mergeCell ref="A8:A9"/>
    <mergeCell ref="B8:B9"/>
    <mergeCell ref="CE8:CI8"/>
    <mergeCell ref="CJ8:CN8"/>
    <mergeCell ref="CO8:CS8"/>
    <mergeCell ref="CT8:CX8"/>
    <mergeCell ref="CY8:DC8"/>
    <mergeCell ref="Z38:AA38"/>
    <mergeCell ref="A31:B31"/>
    <mergeCell ref="A32:B32"/>
    <mergeCell ref="A33:B33"/>
    <mergeCell ref="A34:B34"/>
    <mergeCell ref="A36:B36"/>
    <mergeCell ref="A38:C38"/>
    <mergeCell ref="E38:Q38"/>
    <mergeCell ref="R38:S38"/>
    <mergeCell ref="T38:U38"/>
    <mergeCell ref="V38:W38"/>
    <mergeCell ref="X38:Y38"/>
    <mergeCell ref="Z40:AA40"/>
    <mergeCell ref="P39:Q39"/>
    <mergeCell ref="R39:S39"/>
    <mergeCell ref="T39:U39"/>
    <mergeCell ref="V39:W39"/>
    <mergeCell ref="X39:Y39"/>
    <mergeCell ref="Z39:AA39"/>
    <mergeCell ref="P40:Q40"/>
    <mergeCell ref="R40:S40"/>
    <mergeCell ref="T40:U40"/>
    <mergeCell ref="V40:W40"/>
    <mergeCell ref="X40:Y40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A45:B45"/>
    <mergeCell ref="A52:B52"/>
    <mergeCell ref="C52:J52"/>
    <mergeCell ref="P42:Q42"/>
    <mergeCell ref="R42:S42"/>
  </mergeCells>
  <conditionalFormatting sqref="AI10:AJ29 AN10:AN12 G10:Z29 AB10:AG29">
    <cfRule type="cellIs" dxfId="11" priority="3" stopIfTrue="1" operator="equal">
      <formula>2</formula>
    </cfRule>
  </conditionalFormatting>
  <conditionalFormatting sqref="AA10:AA29">
    <cfRule type="cellIs" dxfId="10" priority="2" stopIfTrue="1" operator="equal">
      <formula>2</formula>
    </cfRule>
  </conditionalFormatting>
  <conditionalFormatting sqref="C10:CD25 BO26:BT26 G26:G29 L26:L29 Q26:Q29 V26:V29 AA26:AA29 AF26:AF29 AK26:AK29 AP26:AP29 AU26:AU29 AZ26:AZ29 BE26:BE29 BJ26:BJ29 BO27:BO29 BT27:BT29 BY26:BY29 CD26:CD29">
    <cfRule type="containsText" dxfId="9" priority="1" operator="containsText" text="2">
      <formula>NOT(ISERROR(SEARCH("2",C10)))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60"/>
  <sheetViews>
    <sheetView workbookViewId="0">
      <selection activeCell="C50" sqref="C50"/>
    </sheetView>
  </sheetViews>
  <sheetFormatPr defaultRowHeight="12.75"/>
  <cols>
    <col min="1" max="1" width="3.140625" customWidth="1"/>
    <col min="2" max="2" width="23.5703125" customWidth="1"/>
    <col min="3" max="3" width="4.7109375" customWidth="1"/>
    <col min="4" max="4" width="4.28515625" customWidth="1"/>
    <col min="5" max="5" width="4.5703125" customWidth="1"/>
    <col min="6" max="6" width="3.7109375" customWidth="1"/>
    <col min="7" max="7" width="3.5703125" customWidth="1"/>
    <col min="8" max="8" width="4.28515625" customWidth="1"/>
    <col min="9" max="9" width="4.140625" customWidth="1"/>
    <col min="10" max="10" width="4" customWidth="1"/>
    <col min="11" max="11" width="3.5703125" customWidth="1"/>
    <col min="12" max="12" width="3.85546875" customWidth="1"/>
    <col min="13" max="13" width="3.5703125" customWidth="1"/>
    <col min="14" max="15" width="3.85546875" customWidth="1"/>
    <col min="16" max="17" width="3.710937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3.7109375" customWidth="1"/>
    <col min="23" max="23" width="3.5703125" customWidth="1"/>
    <col min="24" max="24" width="3.42578125" customWidth="1"/>
    <col min="25" max="25" width="4.28515625" customWidth="1"/>
    <col min="26" max="26" width="4.42578125" customWidth="1"/>
    <col min="27" max="27" width="4.28515625" customWidth="1"/>
    <col min="28" max="28" width="4.140625" customWidth="1"/>
    <col min="29" max="29" width="4" customWidth="1"/>
    <col min="30" max="30" width="4.140625" customWidth="1"/>
    <col min="31" max="31" width="4.28515625" customWidth="1"/>
    <col min="32" max="32" width="4.140625" customWidth="1"/>
    <col min="33" max="33" width="4.42578125" customWidth="1"/>
    <col min="34" max="35" width="4.140625" customWidth="1"/>
    <col min="36" max="36" width="4.42578125" customWidth="1"/>
    <col min="37" max="37" width="4.140625" customWidth="1"/>
    <col min="38" max="38" width="4" customWidth="1"/>
    <col min="39" max="40" width="4.42578125" customWidth="1"/>
    <col min="41" max="41" width="4.140625" customWidth="1"/>
    <col min="42" max="42" width="4.42578125" customWidth="1"/>
    <col min="43" max="43" width="4.140625" customWidth="1"/>
    <col min="44" max="44" width="4.28515625" customWidth="1"/>
    <col min="45" max="45" width="4.42578125" customWidth="1"/>
    <col min="46" max="46" width="4.140625" customWidth="1"/>
    <col min="47" max="48" width="4.28515625" customWidth="1"/>
    <col min="49" max="49" width="4.140625" customWidth="1"/>
    <col min="50" max="52" width="4" customWidth="1"/>
    <col min="53" max="53" width="4.42578125" customWidth="1"/>
    <col min="54" max="54" width="4.140625" customWidth="1"/>
    <col min="55" max="55" width="4.28515625" customWidth="1"/>
    <col min="56" max="56" width="4.140625" customWidth="1"/>
    <col min="57" max="57" width="4.28515625" customWidth="1"/>
    <col min="58" max="58" width="4.140625" customWidth="1"/>
    <col min="59" max="60" width="4.28515625" customWidth="1"/>
    <col min="61" max="61" width="4" customWidth="1"/>
    <col min="62" max="62" width="3.85546875" customWidth="1"/>
    <col min="63" max="63" width="4" customWidth="1"/>
    <col min="64" max="65" width="4.140625" customWidth="1"/>
    <col min="66" max="67" width="4" customWidth="1"/>
    <col min="68" max="69" width="4.42578125" customWidth="1"/>
    <col min="70" max="70" width="4.28515625" customWidth="1"/>
    <col min="71" max="71" width="4.42578125" customWidth="1"/>
    <col min="72" max="72" width="4.140625" customWidth="1"/>
    <col min="73" max="73" width="4.42578125" customWidth="1"/>
    <col min="74" max="74" width="4.140625" customWidth="1"/>
    <col min="75" max="75" width="4" customWidth="1"/>
    <col min="76" max="76" width="3.85546875" customWidth="1"/>
    <col min="77" max="77" width="4.28515625" customWidth="1"/>
    <col min="78" max="78" width="4.140625" customWidth="1"/>
    <col min="79" max="79" width="3.85546875" customWidth="1"/>
    <col min="80" max="80" width="4" customWidth="1"/>
    <col min="81" max="81" width="4.28515625" customWidth="1"/>
    <col min="82" max="83" width="4" customWidth="1"/>
    <col min="84" max="84" width="4.140625" customWidth="1"/>
    <col min="85" max="85" width="3.7109375" customWidth="1"/>
    <col min="86" max="86" width="4.140625" customWidth="1"/>
    <col min="87" max="87" width="4.42578125" customWidth="1"/>
    <col min="88" max="92" width="4" customWidth="1"/>
    <col min="93" max="93" width="4.140625" customWidth="1"/>
    <col min="94" max="94" width="4" customWidth="1"/>
    <col min="95" max="95" width="3.85546875" customWidth="1"/>
    <col min="96" max="96" width="4" customWidth="1"/>
    <col min="97" max="97" width="3.85546875" customWidth="1"/>
    <col min="98" max="98" width="3.5703125" customWidth="1"/>
    <col min="99" max="99" width="4.5703125" customWidth="1"/>
    <col min="100" max="100" width="4.140625" customWidth="1"/>
    <col min="101" max="101" width="4" customWidth="1"/>
    <col min="102" max="102" width="4.140625" customWidth="1"/>
    <col min="103" max="103" width="4.85546875" customWidth="1"/>
    <col min="104" max="104" width="5.140625" customWidth="1"/>
    <col min="105" max="105" width="5.42578125" customWidth="1"/>
    <col min="106" max="106" width="5.28515625" customWidth="1"/>
    <col min="107" max="107" width="5.85546875" customWidth="1"/>
  </cols>
  <sheetData>
    <row r="1" spans="1:107" ht="15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3"/>
    </row>
    <row r="2" spans="1:107" ht="28.5" customHeight="1">
      <c r="A2" s="110"/>
      <c r="B2" s="110"/>
      <c r="C2" s="110"/>
      <c r="D2" s="163" t="s">
        <v>50</v>
      </c>
      <c r="E2" s="163"/>
      <c r="F2" s="163" t="s">
        <v>51</v>
      </c>
      <c r="G2" s="163"/>
      <c r="H2" s="163" t="s">
        <v>52</v>
      </c>
      <c r="I2" s="163"/>
      <c r="J2" s="164" t="s">
        <v>98</v>
      </c>
      <c r="K2" s="165"/>
      <c r="L2" s="117"/>
      <c r="M2" s="117"/>
      <c r="N2" s="117"/>
      <c r="O2" s="117"/>
      <c r="P2" s="117"/>
      <c r="Q2" s="117"/>
      <c r="R2" s="117"/>
      <c r="S2" s="163" t="s">
        <v>50</v>
      </c>
      <c r="T2" s="163"/>
      <c r="U2" s="163" t="s">
        <v>51</v>
      </c>
      <c r="V2" s="163"/>
      <c r="W2" s="163" t="s">
        <v>52</v>
      </c>
      <c r="X2" s="163"/>
      <c r="Y2" s="164" t="s">
        <v>98</v>
      </c>
      <c r="Z2" s="165"/>
      <c r="AA2" s="61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3"/>
    </row>
    <row r="3" spans="1:107" ht="15">
      <c r="A3" s="156" t="s">
        <v>94</v>
      </c>
      <c r="B3" s="156"/>
      <c r="C3" s="156"/>
      <c r="D3" s="215">
        <v>14</v>
      </c>
      <c r="E3" s="216"/>
      <c r="F3" s="215">
        <v>14</v>
      </c>
      <c r="G3" s="216"/>
      <c r="H3" s="215">
        <v>14</v>
      </c>
      <c r="I3" s="216"/>
      <c r="J3" s="215"/>
      <c r="K3" s="216"/>
      <c r="L3" s="3"/>
      <c r="M3" s="198" t="s">
        <v>100</v>
      </c>
      <c r="N3" s="198"/>
      <c r="O3" s="198"/>
      <c r="P3" s="198"/>
      <c r="Q3" s="198"/>
      <c r="R3" s="198"/>
      <c r="S3" s="159"/>
      <c r="T3" s="160"/>
      <c r="U3" s="159"/>
      <c r="V3" s="160"/>
      <c r="W3" s="159"/>
      <c r="X3" s="160"/>
      <c r="Y3" s="159"/>
      <c r="Z3" s="16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3"/>
    </row>
    <row r="4" spans="1:107" ht="15">
      <c r="A4" s="156" t="s">
        <v>95</v>
      </c>
      <c r="B4" s="156"/>
      <c r="C4" s="156"/>
      <c r="D4" s="215">
        <v>0</v>
      </c>
      <c r="E4" s="216"/>
      <c r="F4" s="215">
        <v>0</v>
      </c>
      <c r="G4" s="216"/>
      <c r="H4" s="215">
        <v>0</v>
      </c>
      <c r="I4" s="216"/>
      <c r="J4" s="215"/>
      <c r="K4" s="216"/>
      <c r="L4" s="3"/>
      <c r="M4" s="110"/>
      <c r="N4" s="113"/>
      <c r="O4" s="113"/>
      <c r="P4" s="113"/>
      <c r="Q4" s="113"/>
      <c r="R4" s="113"/>
      <c r="S4" s="113"/>
      <c r="T4" s="116"/>
      <c r="U4" s="116"/>
      <c r="V4" s="46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3"/>
    </row>
    <row r="5" spans="1:107" ht="15">
      <c r="A5" s="156" t="s">
        <v>96</v>
      </c>
      <c r="B5" s="156"/>
      <c r="C5" s="156"/>
      <c r="D5" s="215">
        <v>0</v>
      </c>
      <c r="E5" s="216"/>
      <c r="F5" s="215">
        <v>0</v>
      </c>
      <c r="G5" s="216"/>
      <c r="H5" s="215">
        <v>0</v>
      </c>
      <c r="I5" s="216"/>
      <c r="J5" s="215"/>
      <c r="K5" s="216"/>
      <c r="L5" s="3"/>
      <c r="M5" s="110"/>
      <c r="N5" s="113"/>
      <c r="O5" s="113"/>
      <c r="P5" s="113"/>
      <c r="Q5" s="113"/>
      <c r="R5" s="113"/>
      <c r="S5" s="113"/>
      <c r="T5" s="115"/>
      <c r="U5" s="115"/>
      <c r="V5" s="46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3"/>
    </row>
    <row r="6" spans="1:107" ht="15">
      <c r="A6" s="156" t="s">
        <v>97</v>
      </c>
      <c r="B6" s="156"/>
      <c r="C6" s="156"/>
      <c r="D6" s="217">
        <v>14</v>
      </c>
      <c r="E6" s="217"/>
      <c r="F6" s="217">
        <v>14</v>
      </c>
      <c r="G6" s="217"/>
      <c r="H6" s="217">
        <v>14</v>
      </c>
      <c r="I6" s="217"/>
      <c r="J6" s="217"/>
      <c r="K6" s="217"/>
      <c r="L6" s="3"/>
      <c r="M6" s="110"/>
      <c r="N6" s="113"/>
      <c r="O6" s="113"/>
      <c r="P6" s="113"/>
      <c r="Q6" s="113"/>
      <c r="R6" s="113"/>
      <c r="S6" s="113"/>
      <c r="T6" s="114"/>
      <c r="U6" s="46"/>
      <c r="V6" s="46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3"/>
    </row>
    <row r="7" spans="1:107" ht="15.75" thickBot="1">
      <c r="A7" s="110"/>
      <c r="B7" s="110"/>
      <c r="C7" s="106"/>
      <c r="D7" s="106"/>
      <c r="E7" s="106"/>
      <c r="F7" s="106"/>
      <c r="G7" s="110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3"/>
    </row>
    <row r="8" spans="1:107" ht="13.5" thickBot="1">
      <c r="A8" s="169"/>
      <c r="B8" s="171" t="s">
        <v>0</v>
      </c>
      <c r="C8" s="173" t="s">
        <v>10</v>
      </c>
      <c r="D8" s="174"/>
      <c r="E8" s="174"/>
      <c r="F8" s="174"/>
      <c r="G8" s="175"/>
      <c r="H8" s="176" t="s">
        <v>16</v>
      </c>
      <c r="I8" s="177"/>
      <c r="J8" s="177"/>
      <c r="K8" s="177"/>
      <c r="L8" s="177"/>
      <c r="M8" s="176" t="s">
        <v>18</v>
      </c>
      <c r="N8" s="177"/>
      <c r="O8" s="177"/>
      <c r="P8" s="177"/>
      <c r="Q8" s="178"/>
      <c r="R8" s="176" t="s">
        <v>103</v>
      </c>
      <c r="S8" s="177"/>
      <c r="T8" s="177"/>
      <c r="U8" s="177"/>
      <c r="V8" s="178"/>
      <c r="W8" s="176" t="s">
        <v>104</v>
      </c>
      <c r="X8" s="177"/>
      <c r="Y8" s="177"/>
      <c r="Z8" s="177"/>
      <c r="AA8" s="178"/>
      <c r="AB8" s="176" t="s">
        <v>2</v>
      </c>
      <c r="AC8" s="177"/>
      <c r="AD8" s="177"/>
      <c r="AE8" s="177"/>
      <c r="AF8" s="178"/>
      <c r="AG8" s="176" t="s">
        <v>105</v>
      </c>
      <c r="AH8" s="177"/>
      <c r="AI8" s="177"/>
      <c r="AJ8" s="177"/>
      <c r="AK8" s="178"/>
      <c r="AL8" s="176" t="s">
        <v>20</v>
      </c>
      <c r="AM8" s="177"/>
      <c r="AN8" s="177"/>
      <c r="AO8" s="177"/>
      <c r="AP8" s="178"/>
      <c r="AQ8" s="176" t="s">
        <v>21</v>
      </c>
      <c r="AR8" s="177"/>
      <c r="AS8" s="177"/>
      <c r="AT8" s="177"/>
      <c r="AU8" s="178"/>
      <c r="AV8" s="176" t="s">
        <v>1</v>
      </c>
      <c r="AW8" s="177"/>
      <c r="AX8" s="177"/>
      <c r="AY8" s="177"/>
      <c r="AZ8" s="178"/>
      <c r="BA8" s="176" t="s">
        <v>4</v>
      </c>
      <c r="BB8" s="177"/>
      <c r="BC8" s="177"/>
      <c r="BD8" s="177"/>
      <c r="BE8" s="178"/>
      <c r="BF8" s="176" t="s">
        <v>22</v>
      </c>
      <c r="BG8" s="177"/>
      <c r="BH8" s="177"/>
      <c r="BI8" s="177"/>
      <c r="BJ8" s="178"/>
      <c r="BK8" s="176" t="s">
        <v>23</v>
      </c>
      <c r="BL8" s="177"/>
      <c r="BM8" s="177"/>
      <c r="BN8" s="177"/>
      <c r="BO8" s="178"/>
      <c r="BP8" s="176" t="s">
        <v>106</v>
      </c>
      <c r="BQ8" s="177"/>
      <c r="BR8" s="177"/>
      <c r="BS8" s="177"/>
      <c r="BT8" s="178"/>
      <c r="BU8" s="176" t="s">
        <v>24</v>
      </c>
      <c r="BV8" s="177"/>
      <c r="BW8" s="177"/>
      <c r="BX8" s="177"/>
      <c r="BY8" s="178"/>
      <c r="BZ8" s="176" t="s">
        <v>19</v>
      </c>
      <c r="CA8" s="177"/>
      <c r="CB8" s="177"/>
      <c r="CC8" s="177"/>
      <c r="CD8" s="178"/>
      <c r="CE8" s="176" t="s">
        <v>43</v>
      </c>
      <c r="CF8" s="177"/>
      <c r="CG8" s="177"/>
      <c r="CH8" s="177"/>
      <c r="CI8" s="178"/>
      <c r="CJ8" s="176" t="s">
        <v>42</v>
      </c>
      <c r="CK8" s="177"/>
      <c r="CL8" s="177"/>
      <c r="CM8" s="177"/>
      <c r="CN8" s="178"/>
      <c r="CO8" s="176" t="s">
        <v>44</v>
      </c>
      <c r="CP8" s="177"/>
      <c r="CQ8" s="177"/>
      <c r="CR8" s="177"/>
      <c r="CS8" s="178"/>
      <c r="CT8" s="176" t="s">
        <v>45</v>
      </c>
      <c r="CU8" s="177"/>
      <c r="CV8" s="177"/>
      <c r="CW8" s="177"/>
      <c r="CX8" s="178"/>
      <c r="CY8" s="181" t="s">
        <v>47</v>
      </c>
      <c r="CZ8" s="182"/>
      <c r="DA8" s="182"/>
      <c r="DB8" s="182"/>
      <c r="DC8" s="183"/>
    </row>
    <row r="9" spans="1:107" ht="66.75" customHeight="1" thickBot="1">
      <c r="A9" s="170"/>
      <c r="B9" s="172"/>
      <c r="C9" s="33" t="s">
        <v>12</v>
      </c>
      <c r="D9" s="33" t="s">
        <v>13</v>
      </c>
      <c r="E9" s="33" t="s">
        <v>14</v>
      </c>
      <c r="F9" s="101" t="s">
        <v>15</v>
      </c>
      <c r="G9" s="32" t="s">
        <v>11</v>
      </c>
      <c r="H9" s="102" t="s">
        <v>12</v>
      </c>
      <c r="I9" s="33" t="s">
        <v>13</v>
      </c>
      <c r="J9" s="33" t="s">
        <v>14</v>
      </c>
      <c r="K9" s="33" t="s">
        <v>15</v>
      </c>
      <c r="L9" s="32" t="s">
        <v>11</v>
      </c>
      <c r="M9" s="33" t="s">
        <v>12</v>
      </c>
      <c r="N9" s="33" t="s">
        <v>13</v>
      </c>
      <c r="O9" s="33" t="s">
        <v>14</v>
      </c>
      <c r="P9" s="33" t="s">
        <v>15</v>
      </c>
      <c r="Q9" s="32" t="s">
        <v>11</v>
      </c>
      <c r="R9" s="33" t="s">
        <v>12</v>
      </c>
      <c r="S9" s="33" t="s">
        <v>13</v>
      </c>
      <c r="T9" s="33" t="s">
        <v>14</v>
      </c>
      <c r="U9" s="33" t="s">
        <v>15</v>
      </c>
      <c r="V9" s="32" t="s">
        <v>11</v>
      </c>
      <c r="W9" s="33" t="s">
        <v>12</v>
      </c>
      <c r="X9" s="33" t="s">
        <v>13</v>
      </c>
      <c r="Y9" s="33" t="s">
        <v>14</v>
      </c>
      <c r="Z9" s="33" t="s">
        <v>15</v>
      </c>
      <c r="AA9" s="32" t="s">
        <v>11</v>
      </c>
      <c r="AB9" s="33" t="s">
        <v>12</v>
      </c>
      <c r="AC9" s="33" t="s">
        <v>13</v>
      </c>
      <c r="AD9" s="33" t="s">
        <v>14</v>
      </c>
      <c r="AE9" s="33" t="s">
        <v>15</v>
      </c>
      <c r="AF9" s="32" t="s">
        <v>11</v>
      </c>
      <c r="AG9" s="33" t="s">
        <v>12</v>
      </c>
      <c r="AH9" s="33" t="s">
        <v>13</v>
      </c>
      <c r="AI9" s="33" t="s">
        <v>14</v>
      </c>
      <c r="AJ9" s="33" t="s">
        <v>15</v>
      </c>
      <c r="AK9" s="32" t="s">
        <v>11</v>
      </c>
      <c r="AL9" s="33" t="s">
        <v>12</v>
      </c>
      <c r="AM9" s="33" t="s">
        <v>13</v>
      </c>
      <c r="AN9" s="33" t="s">
        <v>14</v>
      </c>
      <c r="AO9" s="33" t="s">
        <v>15</v>
      </c>
      <c r="AP9" s="32" t="s">
        <v>11</v>
      </c>
      <c r="AQ9" s="33" t="s">
        <v>12</v>
      </c>
      <c r="AR9" s="33" t="s">
        <v>13</v>
      </c>
      <c r="AS9" s="33" t="s">
        <v>14</v>
      </c>
      <c r="AT9" s="33" t="s">
        <v>15</v>
      </c>
      <c r="AU9" s="32" t="s">
        <v>11</v>
      </c>
      <c r="AV9" s="33" t="s">
        <v>12</v>
      </c>
      <c r="AW9" s="33" t="s">
        <v>13</v>
      </c>
      <c r="AX9" s="33" t="s">
        <v>14</v>
      </c>
      <c r="AY9" s="33" t="s">
        <v>15</v>
      </c>
      <c r="AZ9" s="32" t="s">
        <v>11</v>
      </c>
      <c r="BA9" s="33" t="s">
        <v>12</v>
      </c>
      <c r="BB9" s="33" t="s">
        <v>13</v>
      </c>
      <c r="BC9" s="33" t="s">
        <v>14</v>
      </c>
      <c r="BD9" s="33" t="s">
        <v>15</v>
      </c>
      <c r="BE9" s="32" t="s">
        <v>11</v>
      </c>
      <c r="BF9" s="33" t="s">
        <v>12</v>
      </c>
      <c r="BG9" s="33" t="s">
        <v>13</v>
      </c>
      <c r="BH9" s="33" t="s">
        <v>14</v>
      </c>
      <c r="BI9" s="33" t="s">
        <v>15</v>
      </c>
      <c r="BJ9" s="32" t="s">
        <v>11</v>
      </c>
      <c r="BK9" s="33" t="s">
        <v>12</v>
      </c>
      <c r="BL9" s="33" t="s">
        <v>13</v>
      </c>
      <c r="BM9" s="33" t="s">
        <v>14</v>
      </c>
      <c r="BN9" s="33" t="s">
        <v>15</v>
      </c>
      <c r="BO9" s="32" t="s">
        <v>11</v>
      </c>
      <c r="BP9" s="33" t="s">
        <v>12</v>
      </c>
      <c r="BQ9" s="33" t="s">
        <v>13</v>
      </c>
      <c r="BR9" s="33" t="s">
        <v>14</v>
      </c>
      <c r="BS9" s="33" t="s">
        <v>15</v>
      </c>
      <c r="BT9" s="32" t="s">
        <v>11</v>
      </c>
      <c r="BU9" s="33" t="s">
        <v>12</v>
      </c>
      <c r="BV9" s="33" t="s">
        <v>13</v>
      </c>
      <c r="BW9" s="33" t="s">
        <v>14</v>
      </c>
      <c r="BX9" s="33" t="s">
        <v>15</v>
      </c>
      <c r="BY9" s="32" t="s">
        <v>11</v>
      </c>
      <c r="BZ9" s="33" t="s">
        <v>12</v>
      </c>
      <c r="CA9" s="33" t="s">
        <v>13</v>
      </c>
      <c r="CB9" s="33" t="s">
        <v>14</v>
      </c>
      <c r="CC9" s="33" t="s">
        <v>15</v>
      </c>
      <c r="CD9" s="32" t="s">
        <v>11</v>
      </c>
      <c r="CE9" s="33" t="s">
        <v>12</v>
      </c>
      <c r="CF9" s="33" t="s">
        <v>13</v>
      </c>
      <c r="CG9" s="33" t="s">
        <v>14</v>
      </c>
      <c r="CH9" s="33" t="s">
        <v>15</v>
      </c>
      <c r="CI9" s="32" t="s">
        <v>11</v>
      </c>
      <c r="CJ9" s="33" t="s">
        <v>12</v>
      </c>
      <c r="CK9" s="33" t="s">
        <v>13</v>
      </c>
      <c r="CL9" s="33" t="s">
        <v>14</v>
      </c>
      <c r="CM9" s="33" t="s">
        <v>15</v>
      </c>
      <c r="CN9" s="32" t="s">
        <v>11</v>
      </c>
      <c r="CO9" s="33" t="s">
        <v>12</v>
      </c>
      <c r="CP9" s="33" t="s">
        <v>13</v>
      </c>
      <c r="CQ9" s="33" t="s">
        <v>14</v>
      </c>
      <c r="CR9" s="33" t="s">
        <v>15</v>
      </c>
      <c r="CS9" s="32" t="s">
        <v>11</v>
      </c>
      <c r="CT9" s="33" t="s">
        <v>12</v>
      </c>
      <c r="CU9" s="33" t="s">
        <v>13</v>
      </c>
      <c r="CV9" s="33" t="s">
        <v>14</v>
      </c>
      <c r="CW9" s="33" t="s">
        <v>15</v>
      </c>
      <c r="CX9" s="32" t="s">
        <v>11</v>
      </c>
      <c r="CY9" s="33" t="s">
        <v>12</v>
      </c>
      <c r="CZ9" s="33" t="s">
        <v>13</v>
      </c>
      <c r="DA9" s="33" t="s">
        <v>14</v>
      </c>
      <c r="DB9" s="33" t="s">
        <v>15</v>
      </c>
      <c r="DC9" s="32" t="s">
        <v>11</v>
      </c>
    </row>
    <row r="10" spans="1:107" ht="15.75" thickBot="1">
      <c r="A10" s="24">
        <v>1</v>
      </c>
      <c r="B10" s="36" t="s">
        <v>128</v>
      </c>
      <c r="C10" s="58"/>
      <c r="D10" s="58"/>
      <c r="E10" s="58"/>
      <c r="F10" s="80"/>
      <c r="G10" s="103" t="e">
        <f>AVERAGE(C10:F10)</f>
        <v>#DIV/0!</v>
      </c>
      <c r="H10" s="82"/>
      <c r="I10" s="34"/>
      <c r="J10" s="34"/>
      <c r="K10" s="81"/>
      <c r="L10" s="86" t="e">
        <f>AVERAGE(H10:K10)</f>
        <v>#DIV/0!</v>
      </c>
      <c r="M10" s="26"/>
      <c r="N10" s="26"/>
      <c r="O10" s="26"/>
      <c r="P10" s="27"/>
      <c r="Q10" s="87" t="e">
        <f>AVERAGE(M10:P10)</f>
        <v>#DIV/0!</v>
      </c>
      <c r="R10" s="26"/>
      <c r="S10" s="26"/>
      <c r="T10" s="26"/>
      <c r="U10" s="27"/>
      <c r="V10" s="87" t="e">
        <f>AVERAGE(R10:U10)</f>
        <v>#DIV/0!</v>
      </c>
      <c r="W10" s="26"/>
      <c r="X10" s="26"/>
      <c r="Y10" s="26"/>
      <c r="Z10" s="27"/>
      <c r="AA10" s="87" t="e">
        <f>AVERAGE(W10:Z10)</f>
        <v>#DIV/0!</v>
      </c>
      <c r="AB10" s="26"/>
      <c r="AC10" s="25"/>
      <c r="AD10" s="27"/>
      <c r="AE10" s="28"/>
      <c r="AF10" s="87" t="e">
        <f>AVERAGE(AB10:AE10)</f>
        <v>#DIV/0!</v>
      </c>
      <c r="AG10" s="26"/>
      <c r="AH10" s="29"/>
      <c r="AI10" s="28"/>
      <c r="AJ10" s="28"/>
      <c r="AK10" s="105" t="e">
        <f>AVERAGE(AG10:AJ10)</f>
        <v>#DIV/0!</v>
      </c>
      <c r="AL10" s="30"/>
      <c r="AM10" s="30"/>
      <c r="AN10" s="25"/>
      <c r="AO10" s="35"/>
      <c r="AP10" s="88" t="e">
        <f>AVERAGE(AL10:AO10)</f>
        <v>#DIV/0!</v>
      </c>
      <c r="AQ10" s="29"/>
      <c r="AR10" s="35"/>
      <c r="AS10" s="35"/>
      <c r="AT10" s="35"/>
      <c r="AU10" s="88" t="e">
        <f>AVERAGE(AQ10:AT10)</f>
        <v>#DIV/0!</v>
      </c>
      <c r="AV10" s="29"/>
      <c r="AW10" s="35"/>
      <c r="AX10" s="35"/>
      <c r="AY10" s="35"/>
      <c r="AZ10" s="89" t="e">
        <f>AVERAGE(AV10:AY10)</f>
        <v>#DIV/0!</v>
      </c>
      <c r="BA10" s="29"/>
      <c r="BB10" s="35"/>
      <c r="BC10" s="35"/>
      <c r="BD10" s="35"/>
      <c r="BE10" s="89" t="e">
        <f>AVERAGE(BA10:BD10)</f>
        <v>#DIV/0!</v>
      </c>
      <c r="BF10" s="90"/>
      <c r="BG10" s="31"/>
      <c r="BH10" s="31"/>
      <c r="BI10" s="91"/>
      <c r="BJ10" s="89" t="e">
        <f>AVERAGE(BF10:BI10)</f>
        <v>#DIV/0!</v>
      </c>
      <c r="BK10" s="90"/>
      <c r="BL10" s="31"/>
      <c r="BM10" s="29"/>
      <c r="BN10" s="35"/>
      <c r="BO10" s="118" t="e">
        <f>AVERAGE(BK10:BN10)</f>
        <v>#DIV/0!</v>
      </c>
      <c r="BP10" s="31"/>
      <c r="BQ10" s="31"/>
      <c r="BR10" s="31"/>
      <c r="BS10" s="35"/>
      <c r="BT10" s="88" t="e">
        <f>AVERAGE(BP10:BS10)</f>
        <v>#DIV/0!</v>
      </c>
      <c r="BU10" s="30"/>
      <c r="BV10" s="31"/>
      <c r="BW10" s="31"/>
      <c r="BX10" s="35"/>
      <c r="BY10" s="88" t="e">
        <f>AVERAGE(BU10:BX10)</f>
        <v>#DIV/0!</v>
      </c>
      <c r="BZ10" s="30"/>
      <c r="CA10" s="31"/>
      <c r="CB10" s="31"/>
      <c r="CC10" s="35"/>
      <c r="CD10" s="88" t="e">
        <f>AVERAGE(BZ10:CC10)</f>
        <v>#DIV/0!</v>
      </c>
      <c r="CE10" s="92">
        <f t="shared" ref="CE10:CE22" si="0">COUNTIFS(C10:CD10,5,$C$9:$CD$9,"I четверть")</f>
        <v>0</v>
      </c>
      <c r="CF10" s="93">
        <f t="shared" ref="CF10:CF22" si="1">COUNTIFS(C10:CD10,5,$C$9:$CD$9,"II четверть")</f>
        <v>0</v>
      </c>
      <c r="CG10" s="94">
        <f t="shared" ref="CG10:CG22" si="2">COUNTIFS(C10:CD10,5,$C$9:$CD$9,"III четверть")</f>
        <v>0</v>
      </c>
      <c r="CH10" s="94">
        <f t="shared" ref="CH10:CH22" si="3">COUNTIFS(C10:CD10,5,$C$9:$CD$9,"IV четверть")</f>
        <v>0</v>
      </c>
      <c r="CI10" s="93">
        <f t="shared" ref="CI10:CI22" si="4">COUNTIFS(C10:CD10,5,$C$9:$CD$9,"Годовая")</f>
        <v>0</v>
      </c>
      <c r="CJ10" s="93">
        <f t="shared" ref="CJ10:CJ22" si="5">COUNTIFS(C10:CD10,4,$C$9:$CD$9,"I четверть")</f>
        <v>0</v>
      </c>
      <c r="CK10" s="93">
        <f t="shared" ref="CK10:CK22" si="6">COUNTIFS(C10:CD10,4,$C$9:$CD$9,"II четверть")</f>
        <v>0</v>
      </c>
      <c r="CL10" s="93">
        <f t="shared" ref="CL10:CL22" si="7">COUNTIFS(C10:CD10,4,$C$9:$CD$9,"III четверть")</f>
        <v>0</v>
      </c>
      <c r="CM10" s="93">
        <f t="shared" ref="CM10:CM22" si="8">COUNTIFS(C10:CD10,4,$C$9:$CD$9,"IV четверть")</f>
        <v>0</v>
      </c>
      <c r="CN10" s="94">
        <f t="shared" ref="CN10:CN22" si="9">COUNTIFS(C10:CD10,4,$C$9:$CD$9,"Годовая")</f>
        <v>0</v>
      </c>
      <c r="CO10" s="93">
        <f t="shared" ref="CO10:CO22" si="10">COUNTIFS(C10:CD10,3,$C$9:$CD$9,"I четверть")</f>
        <v>0</v>
      </c>
      <c r="CP10" s="93">
        <f t="shared" ref="CP10:CP22" si="11">COUNTIFS(C10:CD10,3,$C$9:$CD$9,"II четверть")</f>
        <v>0</v>
      </c>
      <c r="CQ10" s="94">
        <f t="shared" ref="CQ10:CQ22" si="12">COUNTIFS(C10:CD10,3,$C$9:$CD$9,"III четверть")</f>
        <v>0</v>
      </c>
      <c r="CR10" s="93">
        <f t="shared" ref="CR10:CR22" si="13">COUNTIFS(C10:CD10,3,$C$9:$CD$9,"IV четверть")</f>
        <v>0</v>
      </c>
      <c r="CS10" s="94">
        <f t="shared" ref="CS10:CS22" si="14">COUNTIFS(C10:CD10,3,$C$9:$CD$9,"Годовая")</f>
        <v>0</v>
      </c>
      <c r="CT10" s="93">
        <f t="shared" ref="CT10:CT22" si="15">COUNTIFS(C10:CD10,2,$C$9:$CD$9,"I четверть")</f>
        <v>0</v>
      </c>
      <c r="CU10" s="93">
        <f t="shared" ref="CU10:CU22" si="16">COUNTIFS(C10:CD10,2,$C$9:$CD$9,"II четверть")</f>
        <v>0</v>
      </c>
      <c r="CV10" s="93">
        <f t="shared" ref="CV10:CV22" si="17">COUNTIFS(C10:CD10,2,$C$9:$CD$9,"III четверть")</f>
        <v>0</v>
      </c>
      <c r="CW10" s="94">
        <f t="shared" ref="CW10:CW22" si="18">COUNTIFS(C10:CD10,2,$C$9:$CD$9,"IV четверть")</f>
        <v>0</v>
      </c>
      <c r="CX10" s="93">
        <f t="shared" ref="CX10:CX22" si="19">COUNTIFS(C10:CD10,2,$C$9:$CD$9,"Годовая")</f>
        <v>0</v>
      </c>
      <c r="CY10" s="95" t="e">
        <f>ROUNDUP((CE10*1+CJ10*0.64+CO10*0.36+CT10*0.14)/S3*100,0)</f>
        <v>#DIV/0!</v>
      </c>
      <c r="CZ10" s="95" t="e">
        <f>ROUNDUP((CF10*1+CK10*0.64+CP10*0.36+CU10*0.14)/U3*100,0)</f>
        <v>#DIV/0!</v>
      </c>
      <c r="DA10" s="95" t="e">
        <f>ROUNDUP((CG10*1+CL10*0.64+CQ10*0.36+CV10*0.14)/W3*100,0)</f>
        <v>#DIV/0!</v>
      </c>
      <c r="DB10" s="95" t="e">
        <f>ROUNDUP((CH10*1+CM10*0.64+CR10*0.36+CW10*0.14)/Y3*100,0)</f>
        <v>#DIV/0!</v>
      </c>
      <c r="DC10" s="95" t="e">
        <f>ROUNDUP((CI10*1+CN10*0.64+CS10*0.36+CX10*0.14)/Y3*100,0)</f>
        <v>#DIV/0!</v>
      </c>
    </row>
    <row r="11" spans="1:107" ht="14.25" thickBot="1">
      <c r="A11" s="24">
        <v>2</v>
      </c>
      <c r="B11" s="37" t="s">
        <v>129</v>
      </c>
      <c r="C11" s="16"/>
      <c r="D11" s="16"/>
      <c r="E11" s="16"/>
      <c r="F11" s="22"/>
      <c r="G11" s="103" t="e">
        <f t="shared" ref="G11:G22" si="20">AVERAGE(C11:F11)</f>
        <v>#DIV/0!</v>
      </c>
      <c r="H11" s="17"/>
      <c r="I11" s="18"/>
      <c r="J11" s="18"/>
      <c r="K11" s="20"/>
      <c r="L11" s="86" t="e">
        <f t="shared" ref="L11:L22" si="21">AVERAGE(H11:K11)</f>
        <v>#DIV/0!</v>
      </c>
      <c r="M11" s="11"/>
      <c r="N11" s="10"/>
      <c r="O11" s="10"/>
      <c r="P11" s="13"/>
      <c r="Q11" s="87" t="e">
        <f t="shared" ref="Q11:Q22" si="22">AVERAGE(M11:P11)</f>
        <v>#DIV/0!</v>
      </c>
      <c r="R11" s="11"/>
      <c r="S11" s="10"/>
      <c r="T11" s="10"/>
      <c r="U11" s="13"/>
      <c r="V11" s="87" t="e">
        <f t="shared" ref="V11:V22" si="23">AVERAGE(R11:U11)</f>
        <v>#DIV/0!</v>
      </c>
      <c r="W11" s="11"/>
      <c r="X11" s="10"/>
      <c r="Y11" s="10"/>
      <c r="Z11" s="13"/>
      <c r="AA11" s="87" t="e">
        <f t="shared" ref="AA11:AA22" si="24">AVERAGE(W11:Z11)</f>
        <v>#DIV/0!</v>
      </c>
      <c r="AB11" s="11"/>
      <c r="AC11" s="10"/>
      <c r="AD11" s="12"/>
      <c r="AE11" s="13"/>
      <c r="AF11" s="87" t="e">
        <f t="shared" ref="AF11:AF22" si="25">AVERAGE(AB11:AE11)</f>
        <v>#DIV/0!</v>
      </c>
      <c r="AG11" s="11"/>
      <c r="AH11" s="14"/>
      <c r="AI11" s="13"/>
      <c r="AJ11" s="13"/>
      <c r="AK11" s="105" t="e">
        <f t="shared" ref="AK11:AK22" si="26">AVERAGE(AG11:AJ11)</f>
        <v>#DIV/0!</v>
      </c>
      <c r="AL11" s="15"/>
      <c r="AM11" s="15"/>
      <c r="AN11" s="10"/>
      <c r="AO11" s="22"/>
      <c r="AP11" s="88" t="e">
        <f t="shared" ref="AP11:AP22" si="27">AVERAGE(AL11:AO11)</f>
        <v>#DIV/0!</v>
      </c>
      <c r="AQ11" s="14"/>
      <c r="AR11" s="22"/>
      <c r="AS11" s="22"/>
      <c r="AT11" s="22"/>
      <c r="AU11" s="88" t="e">
        <f t="shared" ref="AU11:AU22" si="28">AVERAGE(AQ11:AT11)</f>
        <v>#DIV/0!</v>
      </c>
      <c r="AV11" s="14"/>
      <c r="AW11" s="22"/>
      <c r="AX11" s="22"/>
      <c r="AY11" s="22"/>
      <c r="AZ11" s="89" t="e">
        <f t="shared" ref="AZ11:AZ22" si="29">AVERAGE(AV11:AY11)</f>
        <v>#DIV/0!</v>
      </c>
      <c r="BA11" s="14"/>
      <c r="BB11" s="22"/>
      <c r="BC11" s="22"/>
      <c r="BD11" s="22"/>
      <c r="BE11" s="89" t="e">
        <f t="shared" ref="BE11:BE22" si="30">AVERAGE(BA11:BD11)</f>
        <v>#DIV/0!</v>
      </c>
      <c r="BF11" s="15"/>
      <c r="BG11" s="16"/>
      <c r="BH11" s="16"/>
      <c r="BI11" s="22"/>
      <c r="BJ11" s="89" t="e">
        <f t="shared" ref="BJ11:BJ22" si="31">AVERAGE(BF11:BI11)</f>
        <v>#DIV/0!</v>
      </c>
      <c r="BK11" s="15"/>
      <c r="BL11" s="16"/>
      <c r="BM11" s="14"/>
      <c r="BN11" s="22"/>
      <c r="BO11" s="118" t="e">
        <f t="shared" ref="BO11:BO22" si="32">AVERAGE(BK11:BN11)</f>
        <v>#DIV/0!</v>
      </c>
      <c r="BP11" s="119"/>
      <c r="BQ11" s="119"/>
      <c r="BR11" s="119"/>
      <c r="BS11" s="120"/>
      <c r="BT11" s="88" t="e">
        <f t="shared" ref="BT11:BT22" si="33">AVERAGE(BP11:BS11)</f>
        <v>#DIV/0!</v>
      </c>
      <c r="BU11" s="15"/>
      <c r="BV11" s="16"/>
      <c r="BW11" s="16"/>
      <c r="BX11" s="22"/>
      <c r="BY11" s="88" t="e">
        <f t="shared" ref="BY11:BY22" si="34">AVERAGE(BU11:BX11)</f>
        <v>#DIV/0!</v>
      </c>
      <c r="BZ11" s="15"/>
      <c r="CA11" s="16"/>
      <c r="CB11" s="16"/>
      <c r="CC11" s="22"/>
      <c r="CD11" s="88" t="e">
        <f t="shared" ref="CD11:CD22" si="35">AVERAGE(BZ11:CC11)</f>
        <v>#DIV/0!</v>
      </c>
      <c r="CE11" s="83">
        <f t="shared" si="0"/>
        <v>0</v>
      </c>
      <c r="CF11" s="77">
        <f t="shared" si="1"/>
        <v>0</v>
      </c>
      <c r="CG11" s="77">
        <f t="shared" si="2"/>
        <v>0</v>
      </c>
      <c r="CH11" s="77">
        <f t="shared" si="3"/>
        <v>0</v>
      </c>
      <c r="CI11" s="77">
        <f t="shared" si="4"/>
        <v>0</v>
      </c>
      <c r="CJ11" s="77">
        <f t="shared" si="5"/>
        <v>0</v>
      </c>
      <c r="CK11" s="77">
        <f t="shared" si="6"/>
        <v>0</v>
      </c>
      <c r="CL11" s="77">
        <f t="shared" si="7"/>
        <v>0</v>
      </c>
      <c r="CM11" s="77">
        <f t="shared" si="8"/>
        <v>0</v>
      </c>
      <c r="CN11" s="77">
        <f t="shared" si="9"/>
        <v>0</v>
      </c>
      <c r="CO11" s="77">
        <f t="shared" si="10"/>
        <v>0</v>
      </c>
      <c r="CP11" s="77">
        <f t="shared" si="11"/>
        <v>0</v>
      </c>
      <c r="CQ11" s="77">
        <f t="shared" si="12"/>
        <v>0</v>
      </c>
      <c r="CR11" s="77">
        <f t="shared" si="13"/>
        <v>0</v>
      </c>
      <c r="CS11" s="77">
        <f t="shared" si="14"/>
        <v>0</v>
      </c>
      <c r="CT11" s="77">
        <f t="shared" si="15"/>
        <v>0</v>
      </c>
      <c r="CU11" s="77">
        <f t="shared" si="16"/>
        <v>0</v>
      </c>
      <c r="CV11" s="77">
        <f t="shared" si="17"/>
        <v>0</v>
      </c>
      <c r="CW11" s="77">
        <f t="shared" si="18"/>
        <v>0</v>
      </c>
      <c r="CX11" s="77">
        <f t="shared" si="19"/>
        <v>0</v>
      </c>
      <c r="CY11" s="78" t="e">
        <f>ROUNDUP((CE11*1+CJ11*0.64+CO11*0.36+CT11*0.14)/S3*100,0)</f>
        <v>#DIV/0!</v>
      </c>
      <c r="CZ11" s="78" t="e">
        <f>ROUNDUP((CF11*1+CK11*0.64+CP11*0.36+CU11*0.14)/U3*100,0)</f>
        <v>#DIV/0!</v>
      </c>
      <c r="DA11" s="78" t="e">
        <f>ROUNDUP((CG11*1+CL11*0.64+CQ11*0.36+CV11*0.14)/W3*100,0)</f>
        <v>#DIV/0!</v>
      </c>
      <c r="DB11" s="78" t="e">
        <f>ROUNDUP((CH11*1+CM11*0.64+CR11*0.36+CW11*0.14)/Y3*100,0)</f>
        <v>#DIV/0!</v>
      </c>
      <c r="DC11" s="78" t="e">
        <f>ROUNDUP((CI11*1+CN11*0.64+CS11*0.36+CX11*0.14)/Y3*100,0)</f>
        <v>#DIV/0!</v>
      </c>
    </row>
    <row r="12" spans="1:107" ht="14.25" thickBot="1">
      <c r="A12" s="24">
        <v>3</v>
      </c>
      <c r="B12" s="37" t="s">
        <v>130</v>
      </c>
      <c r="C12" s="16"/>
      <c r="D12" s="16"/>
      <c r="E12" s="16"/>
      <c r="F12" s="22"/>
      <c r="G12" s="103" t="e">
        <f t="shared" si="20"/>
        <v>#DIV/0!</v>
      </c>
      <c r="H12" s="17"/>
      <c r="I12" s="18"/>
      <c r="J12" s="18"/>
      <c r="K12" s="20"/>
      <c r="L12" s="86" t="e">
        <f t="shared" si="21"/>
        <v>#DIV/0!</v>
      </c>
      <c r="M12" s="11"/>
      <c r="N12" s="11"/>
      <c r="O12" s="11"/>
      <c r="P12" s="12"/>
      <c r="Q12" s="87" t="e">
        <f t="shared" si="22"/>
        <v>#DIV/0!</v>
      </c>
      <c r="R12" s="11"/>
      <c r="S12" s="11"/>
      <c r="T12" s="11"/>
      <c r="U12" s="12"/>
      <c r="V12" s="87" t="e">
        <f t="shared" si="23"/>
        <v>#DIV/0!</v>
      </c>
      <c r="W12" s="11"/>
      <c r="X12" s="11"/>
      <c r="Y12" s="11"/>
      <c r="Z12" s="12"/>
      <c r="AA12" s="87" t="e">
        <f t="shared" si="24"/>
        <v>#DIV/0!</v>
      </c>
      <c r="AB12" s="11"/>
      <c r="AC12" s="10"/>
      <c r="AD12" s="12"/>
      <c r="AE12" s="13"/>
      <c r="AF12" s="87" t="e">
        <f t="shared" si="25"/>
        <v>#DIV/0!</v>
      </c>
      <c r="AG12" s="11"/>
      <c r="AH12" s="14"/>
      <c r="AI12" s="13"/>
      <c r="AJ12" s="13"/>
      <c r="AK12" s="105" t="e">
        <f t="shared" si="26"/>
        <v>#DIV/0!</v>
      </c>
      <c r="AL12" s="15"/>
      <c r="AM12" s="15"/>
      <c r="AN12" s="10"/>
      <c r="AO12" s="22"/>
      <c r="AP12" s="88" t="e">
        <f t="shared" si="27"/>
        <v>#DIV/0!</v>
      </c>
      <c r="AQ12" s="14"/>
      <c r="AR12" s="22"/>
      <c r="AS12" s="22"/>
      <c r="AT12" s="22"/>
      <c r="AU12" s="88" t="e">
        <f t="shared" si="28"/>
        <v>#DIV/0!</v>
      </c>
      <c r="AV12" s="14"/>
      <c r="AW12" s="22"/>
      <c r="AX12" s="22"/>
      <c r="AY12" s="22"/>
      <c r="AZ12" s="89" t="e">
        <f t="shared" si="29"/>
        <v>#DIV/0!</v>
      </c>
      <c r="BA12" s="14"/>
      <c r="BB12" s="22"/>
      <c r="BC12" s="22"/>
      <c r="BD12" s="22"/>
      <c r="BE12" s="89" t="e">
        <f t="shared" si="30"/>
        <v>#DIV/0!</v>
      </c>
      <c r="BF12" s="15"/>
      <c r="BG12" s="16"/>
      <c r="BH12" s="16"/>
      <c r="BI12" s="22"/>
      <c r="BJ12" s="89" t="e">
        <f t="shared" si="31"/>
        <v>#DIV/0!</v>
      </c>
      <c r="BK12" s="15"/>
      <c r="BL12" s="16"/>
      <c r="BM12" s="14"/>
      <c r="BN12" s="22"/>
      <c r="BO12" s="118" t="e">
        <f t="shared" si="32"/>
        <v>#DIV/0!</v>
      </c>
      <c r="BP12" s="119"/>
      <c r="BQ12" s="119"/>
      <c r="BR12" s="119"/>
      <c r="BS12" s="120"/>
      <c r="BT12" s="88" t="e">
        <f t="shared" si="33"/>
        <v>#DIV/0!</v>
      </c>
      <c r="BU12" s="15"/>
      <c r="BV12" s="16"/>
      <c r="BW12" s="16"/>
      <c r="BX12" s="22"/>
      <c r="BY12" s="88" t="e">
        <f t="shared" si="34"/>
        <v>#DIV/0!</v>
      </c>
      <c r="BZ12" s="15"/>
      <c r="CA12" s="16"/>
      <c r="CB12" s="16"/>
      <c r="CC12" s="22"/>
      <c r="CD12" s="88" t="e">
        <f t="shared" si="35"/>
        <v>#DIV/0!</v>
      </c>
      <c r="CE12" s="83">
        <f t="shared" si="0"/>
        <v>0</v>
      </c>
      <c r="CF12" s="77">
        <f t="shared" si="1"/>
        <v>0</v>
      </c>
      <c r="CG12" s="77">
        <f t="shared" si="2"/>
        <v>0</v>
      </c>
      <c r="CH12" s="77">
        <f t="shared" si="3"/>
        <v>0</v>
      </c>
      <c r="CI12" s="77">
        <f t="shared" si="4"/>
        <v>0</v>
      </c>
      <c r="CJ12" s="77">
        <f t="shared" si="5"/>
        <v>0</v>
      </c>
      <c r="CK12" s="77">
        <f t="shared" si="6"/>
        <v>0</v>
      </c>
      <c r="CL12" s="77">
        <f t="shared" si="7"/>
        <v>0</v>
      </c>
      <c r="CM12" s="77">
        <f t="shared" si="8"/>
        <v>0</v>
      </c>
      <c r="CN12" s="77">
        <f t="shared" si="9"/>
        <v>0</v>
      </c>
      <c r="CO12" s="77">
        <f t="shared" si="10"/>
        <v>0</v>
      </c>
      <c r="CP12" s="77">
        <f t="shared" si="11"/>
        <v>0</v>
      </c>
      <c r="CQ12" s="77">
        <f t="shared" si="12"/>
        <v>0</v>
      </c>
      <c r="CR12" s="77">
        <f t="shared" si="13"/>
        <v>0</v>
      </c>
      <c r="CS12" s="77">
        <f t="shared" si="14"/>
        <v>0</v>
      </c>
      <c r="CT12" s="77">
        <f t="shared" si="15"/>
        <v>0</v>
      </c>
      <c r="CU12" s="77">
        <f t="shared" si="16"/>
        <v>0</v>
      </c>
      <c r="CV12" s="77">
        <f t="shared" si="17"/>
        <v>0</v>
      </c>
      <c r="CW12" s="77">
        <f t="shared" si="18"/>
        <v>0</v>
      </c>
      <c r="CX12" s="77">
        <f t="shared" si="19"/>
        <v>0</v>
      </c>
      <c r="CY12" s="78" t="e">
        <f>ROUNDUP((CE12*1+CJ12*0.64+CO12*0.36+CT12*0.14)/S3*100,0)</f>
        <v>#DIV/0!</v>
      </c>
      <c r="CZ12" s="78" t="e">
        <f>ROUNDUP((CF12*1+CK12*0.64+CP12*0.36+CU12*0.14)/U3*100,0)</f>
        <v>#DIV/0!</v>
      </c>
      <c r="DA12" s="78" t="e">
        <f>ROUNDUP((CG12*1+CL12*0.64+CQ12*0.36+CV12*0.14)/W3*100,0)</f>
        <v>#DIV/0!</v>
      </c>
      <c r="DB12" s="78" t="e">
        <f>ROUNDUP((CH12*1+CM12*0.64+CR12*0.36+CW12*0.14)/Y3*100,0)</f>
        <v>#DIV/0!</v>
      </c>
      <c r="DC12" s="78" t="e">
        <f>ROUNDUP((CI12*1+CN12*0.64+CS12*0.36+CX12*0.14)/Y3*100,0)</f>
        <v>#DIV/0!</v>
      </c>
    </row>
    <row r="13" spans="1:107" ht="14.25" thickBot="1">
      <c r="A13" s="24">
        <v>4</v>
      </c>
      <c r="B13" s="37" t="s">
        <v>131</v>
      </c>
      <c r="C13" s="16"/>
      <c r="D13" s="16"/>
      <c r="E13" s="16"/>
      <c r="F13" s="22"/>
      <c r="G13" s="103" t="e">
        <f t="shared" si="20"/>
        <v>#DIV/0!</v>
      </c>
      <c r="H13" s="17"/>
      <c r="I13" s="18"/>
      <c r="J13" s="18"/>
      <c r="K13" s="20"/>
      <c r="L13" s="86" t="e">
        <f t="shared" si="21"/>
        <v>#DIV/0!</v>
      </c>
      <c r="M13" s="11"/>
      <c r="N13" s="11"/>
      <c r="O13" s="11"/>
      <c r="P13" s="12"/>
      <c r="Q13" s="87" t="e">
        <f t="shared" si="22"/>
        <v>#DIV/0!</v>
      </c>
      <c r="R13" s="11"/>
      <c r="S13" s="11"/>
      <c r="T13" s="11"/>
      <c r="U13" s="12"/>
      <c r="V13" s="87" t="e">
        <f t="shared" si="23"/>
        <v>#DIV/0!</v>
      </c>
      <c r="W13" s="11"/>
      <c r="X13" s="11"/>
      <c r="Y13" s="11"/>
      <c r="Z13" s="12"/>
      <c r="AA13" s="87" t="e">
        <f t="shared" si="24"/>
        <v>#DIV/0!</v>
      </c>
      <c r="AB13" s="11"/>
      <c r="AC13" s="10"/>
      <c r="AD13" s="12"/>
      <c r="AE13" s="13"/>
      <c r="AF13" s="87" t="e">
        <f t="shared" si="25"/>
        <v>#DIV/0!</v>
      </c>
      <c r="AG13" s="11"/>
      <c r="AH13" s="14"/>
      <c r="AI13" s="13"/>
      <c r="AJ13" s="13"/>
      <c r="AK13" s="105" t="e">
        <f t="shared" si="26"/>
        <v>#DIV/0!</v>
      </c>
      <c r="AL13" s="15"/>
      <c r="AM13" s="15"/>
      <c r="AN13" s="16"/>
      <c r="AO13" s="22"/>
      <c r="AP13" s="88" t="e">
        <f t="shared" si="27"/>
        <v>#DIV/0!</v>
      </c>
      <c r="AQ13" s="14"/>
      <c r="AR13" s="22"/>
      <c r="AS13" s="22"/>
      <c r="AT13" s="22"/>
      <c r="AU13" s="88" t="e">
        <f t="shared" si="28"/>
        <v>#DIV/0!</v>
      </c>
      <c r="AV13" s="14"/>
      <c r="AW13" s="22"/>
      <c r="AX13" s="22"/>
      <c r="AY13" s="22"/>
      <c r="AZ13" s="89" t="e">
        <f t="shared" si="29"/>
        <v>#DIV/0!</v>
      </c>
      <c r="BA13" s="14"/>
      <c r="BB13" s="22"/>
      <c r="BC13" s="22"/>
      <c r="BD13" s="22"/>
      <c r="BE13" s="89" t="e">
        <f t="shared" si="30"/>
        <v>#DIV/0!</v>
      </c>
      <c r="BF13" s="15"/>
      <c r="BG13" s="16"/>
      <c r="BH13" s="16"/>
      <c r="BI13" s="22"/>
      <c r="BJ13" s="89" t="e">
        <f t="shared" si="31"/>
        <v>#DIV/0!</v>
      </c>
      <c r="BK13" s="15"/>
      <c r="BL13" s="16"/>
      <c r="BM13" s="14"/>
      <c r="BN13" s="22"/>
      <c r="BO13" s="118" t="e">
        <f t="shared" si="32"/>
        <v>#DIV/0!</v>
      </c>
      <c r="BP13" s="119"/>
      <c r="BQ13" s="119"/>
      <c r="BR13" s="119"/>
      <c r="BS13" s="120"/>
      <c r="BT13" s="88" t="e">
        <f t="shared" si="33"/>
        <v>#DIV/0!</v>
      </c>
      <c r="BU13" s="15"/>
      <c r="BV13" s="16"/>
      <c r="BW13" s="16"/>
      <c r="BX13" s="22"/>
      <c r="BY13" s="88" t="e">
        <f t="shared" si="34"/>
        <v>#DIV/0!</v>
      </c>
      <c r="BZ13" s="15"/>
      <c r="CA13" s="16"/>
      <c r="CB13" s="16"/>
      <c r="CC13" s="22"/>
      <c r="CD13" s="88" t="e">
        <f t="shared" si="35"/>
        <v>#DIV/0!</v>
      </c>
      <c r="CE13" s="83">
        <f t="shared" si="0"/>
        <v>0</v>
      </c>
      <c r="CF13" s="77">
        <f t="shared" si="1"/>
        <v>0</v>
      </c>
      <c r="CG13" s="77">
        <f t="shared" si="2"/>
        <v>0</v>
      </c>
      <c r="CH13" s="77">
        <f t="shared" si="3"/>
        <v>0</v>
      </c>
      <c r="CI13" s="77">
        <f t="shared" si="4"/>
        <v>0</v>
      </c>
      <c r="CJ13" s="77">
        <f t="shared" si="5"/>
        <v>0</v>
      </c>
      <c r="CK13" s="77">
        <f t="shared" si="6"/>
        <v>0</v>
      </c>
      <c r="CL13" s="77">
        <f t="shared" si="7"/>
        <v>0</v>
      </c>
      <c r="CM13" s="77">
        <f t="shared" si="8"/>
        <v>0</v>
      </c>
      <c r="CN13" s="77">
        <f t="shared" si="9"/>
        <v>0</v>
      </c>
      <c r="CO13" s="77">
        <f t="shared" si="10"/>
        <v>0</v>
      </c>
      <c r="CP13" s="77">
        <f t="shared" si="11"/>
        <v>0</v>
      </c>
      <c r="CQ13" s="77">
        <f t="shared" si="12"/>
        <v>0</v>
      </c>
      <c r="CR13" s="77">
        <f t="shared" si="13"/>
        <v>0</v>
      </c>
      <c r="CS13" s="77">
        <f t="shared" si="14"/>
        <v>0</v>
      </c>
      <c r="CT13" s="77">
        <f t="shared" si="15"/>
        <v>0</v>
      </c>
      <c r="CU13" s="77">
        <f t="shared" si="16"/>
        <v>0</v>
      </c>
      <c r="CV13" s="77">
        <f t="shared" si="17"/>
        <v>0</v>
      </c>
      <c r="CW13" s="77">
        <f t="shared" si="18"/>
        <v>0</v>
      </c>
      <c r="CX13" s="77">
        <f t="shared" si="19"/>
        <v>0</v>
      </c>
      <c r="CY13" s="78" t="e">
        <f>ROUNDUP((CE13*1+CJ13*0.64+CO13*0.36+CT13*0.14)/S3*100,0)</f>
        <v>#DIV/0!</v>
      </c>
      <c r="CZ13" s="78" t="e">
        <f>ROUNDUP((CF13*1+CK13*0.64+CP13*0.36+CU13*0.14)/U3*100,0)</f>
        <v>#DIV/0!</v>
      </c>
      <c r="DA13" s="78" t="e">
        <f>ROUNDUP((CG13*1+CL13*0.64+CQ13*0.36+CV13*0.14)/W3*100,0)</f>
        <v>#DIV/0!</v>
      </c>
      <c r="DB13" s="78" t="e">
        <f>ROUNDUP((CH13*1+CM13*0.64+CR13*0.36+CW13*0.14)/Y3*100,0)</f>
        <v>#DIV/0!</v>
      </c>
      <c r="DC13" s="78" t="e">
        <f>ROUNDUP((CI13*1+CN13*0.64+CS13*0.36+CX13*0.14)/Y3*100,0)</f>
        <v>#DIV/0!</v>
      </c>
    </row>
    <row r="14" spans="1:107" ht="14.25" thickBot="1">
      <c r="A14" s="24">
        <v>5</v>
      </c>
      <c r="B14" s="37" t="s">
        <v>132</v>
      </c>
      <c r="C14" s="16"/>
      <c r="D14" s="16"/>
      <c r="E14" s="16"/>
      <c r="F14" s="22"/>
      <c r="G14" s="103" t="e">
        <f t="shared" si="20"/>
        <v>#DIV/0!</v>
      </c>
      <c r="H14" s="17"/>
      <c r="I14" s="18"/>
      <c r="J14" s="18"/>
      <c r="K14" s="20"/>
      <c r="L14" s="86" t="e">
        <f t="shared" si="21"/>
        <v>#DIV/0!</v>
      </c>
      <c r="M14" s="11"/>
      <c r="N14" s="11"/>
      <c r="O14" s="11"/>
      <c r="P14" s="12"/>
      <c r="Q14" s="87" t="e">
        <f t="shared" si="22"/>
        <v>#DIV/0!</v>
      </c>
      <c r="R14" s="11"/>
      <c r="S14" s="11"/>
      <c r="T14" s="11"/>
      <c r="U14" s="12"/>
      <c r="V14" s="87" t="e">
        <f t="shared" si="23"/>
        <v>#DIV/0!</v>
      </c>
      <c r="W14" s="11"/>
      <c r="X14" s="11"/>
      <c r="Y14" s="11"/>
      <c r="Z14" s="12"/>
      <c r="AA14" s="87" t="e">
        <f t="shared" si="24"/>
        <v>#DIV/0!</v>
      </c>
      <c r="AB14" s="11"/>
      <c r="AC14" s="10"/>
      <c r="AD14" s="12"/>
      <c r="AE14" s="13"/>
      <c r="AF14" s="87" t="e">
        <f t="shared" si="25"/>
        <v>#DIV/0!</v>
      </c>
      <c r="AG14" s="11"/>
      <c r="AH14" s="14"/>
      <c r="AI14" s="13"/>
      <c r="AJ14" s="13"/>
      <c r="AK14" s="105" t="e">
        <f t="shared" si="26"/>
        <v>#DIV/0!</v>
      </c>
      <c r="AL14" s="15"/>
      <c r="AM14" s="15"/>
      <c r="AN14" s="16"/>
      <c r="AO14" s="22"/>
      <c r="AP14" s="88" t="e">
        <f t="shared" si="27"/>
        <v>#DIV/0!</v>
      </c>
      <c r="AQ14" s="14"/>
      <c r="AR14" s="22"/>
      <c r="AS14" s="22"/>
      <c r="AT14" s="22"/>
      <c r="AU14" s="88" t="e">
        <f t="shared" si="28"/>
        <v>#DIV/0!</v>
      </c>
      <c r="AV14" s="14"/>
      <c r="AW14" s="22"/>
      <c r="AX14" s="22"/>
      <c r="AY14" s="22"/>
      <c r="AZ14" s="89" t="e">
        <f t="shared" si="29"/>
        <v>#DIV/0!</v>
      </c>
      <c r="BA14" s="14"/>
      <c r="BB14" s="22"/>
      <c r="BC14" s="22"/>
      <c r="BD14" s="22"/>
      <c r="BE14" s="89" t="e">
        <f t="shared" si="30"/>
        <v>#DIV/0!</v>
      </c>
      <c r="BF14" s="15"/>
      <c r="BG14" s="16"/>
      <c r="BH14" s="16"/>
      <c r="BI14" s="22"/>
      <c r="BJ14" s="89" t="e">
        <f t="shared" si="31"/>
        <v>#DIV/0!</v>
      </c>
      <c r="BK14" s="15"/>
      <c r="BL14" s="16"/>
      <c r="BM14" s="14"/>
      <c r="BN14" s="22"/>
      <c r="BO14" s="118" t="e">
        <f t="shared" si="32"/>
        <v>#DIV/0!</v>
      </c>
      <c r="BP14" s="119"/>
      <c r="BQ14" s="119"/>
      <c r="BR14" s="119"/>
      <c r="BS14" s="120"/>
      <c r="BT14" s="88" t="e">
        <f t="shared" si="33"/>
        <v>#DIV/0!</v>
      </c>
      <c r="BU14" s="15"/>
      <c r="BV14" s="16"/>
      <c r="BW14" s="16"/>
      <c r="BX14" s="22"/>
      <c r="BY14" s="88" t="e">
        <f t="shared" si="34"/>
        <v>#DIV/0!</v>
      </c>
      <c r="BZ14" s="15"/>
      <c r="CA14" s="16"/>
      <c r="CB14" s="16"/>
      <c r="CC14" s="22"/>
      <c r="CD14" s="88" t="e">
        <f t="shared" si="35"/>
        <v>#DIV/0!</v>
      </c>
      <c r="CE14" s="83">
        <f t="shared" si="0"/>
        <v>0</v>
      </c>
      <c r="CF14" s="77">
        <f t="shared" si="1"/>
        <v>0</v>
      </c>
      <c r="CG14" s="77">
        <f t="shared" si="2"/>
        <v>0</v>
      </c>
      <c r="CH14" s="77">
        <f t="shared" si="3"/>
        <v>0</v>
      </c>
      <c r="CI14" s="77">
        <f t="shared" si="4"/>
        <v>0</v>
      </c>
      <c r="CJ14" s="77">
        <f t="shared" si="5"/>
        <v>0</v>
      </c>
      <c r="CK14" s="77">
        <f t="shared" si="6"/>
        <v>0</v>
      </c>
      <c r="CL14" s="77">
        <f t="shared" si="7"/>
        <v>0</v>
      </c>
      <c r="CM14" s="77">
        <f t="shared" si="8"/>
        <v>0</v>
      </c>
      <c r="CN14" s="77">
        <f t="shared" si="9"/>
        <v>0</v>
      </c>
      <c r="CO14" s="77">
        <f t="shared" si="10"/>
        <v>0</v>
      </c>
      <c r="CP14" s="77">
        <f t="shared" si="11"/>
        <v>0</v>
      </c>
      <c r="CQ14" s="77">
        <f t="shared" si="12"/>
        <v>0</v>
      </c>
      <c r="CR14" s="77">
        <f t="shared" si="13"/>
        <v>0</v>
      </c>
      <c r="CS14" s="77">
        <f t="shared" si="14"/>
        <v>0</v>
      </c>
      <c r="CT14" s="77">
        <f t="shared" si="15"/>
        <v>0</v>
      </c>
      <c r="CU14" s="77">
        <f t="shared" si="16"/>
        <v>0</v>
      </c>
      <c r="CV14" s="77">
        <f t="shared" si="17"/>
        <v>0</v>
      </c>
      <c r="CW14" s="77">
        <f t="shared" si="18"/>
        <v>0</v>
      </c>
      <c r="CX14" s="77">
        <f t="shared" si="19"/>
        <v>0</v>
      </c>
      <c r="CY14" s="78" t="e">
        <f>ROUNDUP((CE14*1+CJ14*0.64+CO14*0.36+CT14*0.14)/S3*100,0)</f>
        <v>#DIV/0!</v>
      </c>
      <c r="CZ14" s="78" t="e">
        <f>ROUNDUP((CF14*1+CK14*0.64+CP14*0.36+CU14*0.14)/U3*100,0)</f>
        <v>#DIV/0!</v>
      </c>
      <c r="DA14" s="78" t="e">
        <f>ROUNDUP((CG14*1+CL14*0.64+CQ14*0.36+CV14*0.14)/W3*100,0)</f>
        <v>#DIV/0!</v>
      </c>
      <c r="DB14" s="78" t="e">
        <f>ROUNDUP((CH14*1+CM14*0.64+CR14*0.36+CW14*0.14)/Y3*100,0)</f>
        <v>#DIV/0!</v>
      </c>
      <c r="DC14" s="78" t="e">
        <f>ROUNDUP((CI14*1+CN14*0.64+CS14*0.36+CX14*0.14)/Y3*100,0)</f>
        <v>#DIV/0!</v>
      </c>
    </row>
    <row r="15" spans="1:107" ht="14.25" thickBot="1">
      <c r="A15" s="24">
        <v>6</v>
      </c>
      <c r="B15" s="37" t="s">
        <v>133</v>
      </c>
      <c r="C15" s="16"/>
      <c r="D15" s="16"/>
      <c r="E15" s="16"/>
      <c r="F15" s="22"/>
      <c r="G15" s="103" t="e">
        <f t="shared" si="20"/>
        <v>#DIV/0!</v>
      </c>
      <c r="H15" s="17"/>
      <c r="I15" s="18"/>
      <c r="J15" s="18"/>
      <c r="K15" s="20"/>
      <c r="L15" s="86" t="e">
        <f t="shared" si="21"/>
        <v>#DIV/0!</v>
      </c>
      <c r="M15" s="11"/>
      <c r="N15" s="11"/>
      <c r="O15" s="11"/>
      <c r="P15" s="12"/>
      <c r="Q15" s="87" t="e">
        <f t="shared" si="22"/>
        <v>#DIV/0!</v>
      </c>
      <c r="R15" s="11"/>
      <c r="S15" s="11"/>
      <c r="T15" s="11"/>
      <c r="U15" s="12"/>
      <c r="V15" s="87" t="e">
        <f t="shared" si="23"/>
        <v>#DIV/0!</v>
      </c>
      <c r="W15" s="11"/>
      <c r="X15" s="11"/>
      <c r="Y15" s="11"/>
      <c r="Z15" s="12"/>
      <c r="AA15" s="87" t="e">
        <f t="shared" si="24"/>
        <v>#DIV/0!</v>
      </c>
      <c r="AB15" s="11"/>
      <c r="AC15" s="10"/>
      <c r="AD15" s="12"/>
      <c r="AE15" s="13"/>
      <c r="AF15" s="87" t="e">
        <f t="shared" si="25"/>
        <v>#DIV/0!</v>
      </c>
      <c r="AG15" s="11"/>
      <c r="AH15" s="14"/>
      <c r="AI15" s="13"/>
      <c r="AJ15" s="13"/>
      <c r="AK15" s="105" t="e">
        <f t="shared" si="26"/>
        <v>#DIV/0!</v>
      </c>
      <c r="AL15" s="15"/>
      <c r="AM15" s="15"/>
      <c r="AN15" s="16"/>
      <c r="AO15" s="22"/>
      <c r="AP15" s="88" t="e">
        <f t="shared" si="27"/>
        <v>#DIV/0!</v>
      </c>
      <c r="AQ15" s="14"/>
      <c r="AR15" s="22"/>
      <c r="AS15" s="22"/>
      <c r="AT15" s="22"/>
      <c r="AU15" s="88" t="e">
        <f t="shared" si="28"/>
        <v>#DIV/0!</v>
      </c>
      <c r="AV15" s="14"/>
      <c r="AW15" s="22"/>
      <c r="AX15" s="22"/>
      <c r="AY15" s="22"/>
      <c r="AZ15" s="89" t="e">
        <f t="shared" si="29"/>
        <v>#DIV/0!</v>
      </c>
      <c r="BA15" s="14"/>
      <c r="BB15" s="22"/>
      <c r="BC15" s="22"/>
      <c r="BD15" s="22"/>
      <c r="BE15" s="89" t="e">
        <f t="shared" si="30"/>
        <v>#DIV/0!</v>
      </c>
      <c r="BF15" s="15"/>
      <c r="BG15" s="16"/>
      <c r="BH15" s="16"/>
      <c r="BI15" s="22"/>
      <c r="BJ15" s="89" t="e">
        <f t="shared" si="31"/>
        <v>#DIV/0!</v>
      </c>
      <c r="BK15" s="15"/>
      <c r="BL15" s="16"/>
      <c r="BM15" s="14"/>
      <c r="BN15" s="22"/>
      <c r="BO15" s="118" t="e">
        <f t="shared" si="32"/>
        <v>#DIV/0!</v>
      </c>
      <c r="BP15" s="119"/>
      <c r="BQ15" s="119"/>
      <c r="BR15" s="119"/>
      <c r="BS15" s="120"/>
      <c r="BT15" s="88" t="e">
        <f t="shared" si="33"/>
        <v>#DIV/0!</v>
      </c>
      <c r="BU15" s="15"/>
      <c r="BV15" s="16"/>
      <c r="BW15" s="16"/>
      <c r="BX15" s="22"/>
      <c r="BY15" s="88" t="e">
        <f t="shared" si="34"/>
        <v>#DIV/0!</v>
      </c>
      <c r="BZ15" s="15"/>
      <c r="CA15" s="16"/>
      <c r="CB15" s="16"/>
      <c r="CC15" s="22"/>
      <c r="CD15" s="88" t="e">
        <f t="shared" si="35"/>
        <v>#DIV/0!</v>
      </c>
      <c r="CE15" s="83">
        <f t="shared" si="0"/>
        <v>0</v>
      </c>
      <c r="CF15" s="77">
        <f t="shared" si="1"/>
        <v>0</v>
      </c>
      <c r="CG15" s="77">
        <f t="shared" si="2"/>
        <v>0</v>
      </c>
      <c r="CH15" s="77">
        <f t="shared" si="3"/>
        <v>0</v>
      </c>
      <c r="CI15" s="77">
        <f t="shared" si="4"/>
        <v>0</v>
      </c>
      <c r="CJ15" s="77">
        <f t="shared" si="5"/>
        <v>0</v>
      </c>
      <c r="CK15" s="77">
        <f t="shared" si="6"/>
        <v>0</v>
      </c>
      <c r="CL15" s="77">
        <f t="shared" si="7"/>
        <v>0</v>
      </c>
      <c r="CM15" s="77">
        <f t="shared" si="8"/>
        <v>0</v>
      </c>
      <c r="CN15" s="77">
        <f t="shared" si="9"/>
        <v>0</v>
      </c>
      <c r="CO15" s="77">
        <f t="shared" si="10"/>
        <v>0</v>
      </c>
      <c r="CP15" s="77">
        <f t="shared" si="11"/>
        <v>0</v>
      </c>
      <c r="CQ15" s="77">
        <f t="shared" si="12"/>
        <v>0</v>
      </c>
      <c r="CR15" s="77">
        <f t="shared" si="13"/>
        <v>0</v>
      </c>
      <c r="CS15" s="77">
        <f t="shared" si="14"/>
        <v>0</v>
      </c>
      <c r="CT15" s="77">
        <f t="shared" si="15"/>
        <v>0</v>
      </c>
      <c r="CU15" s="77">
        <f t="shared" si="16"/>
        <v>0</v>
      </c>
      <c r="CV15" s="77">
        <f t="shared" si="17"/>
        <v>0</v>
      </c>
      <c r="CW15" s="77">
        <f t="shared" si="18"/>
        <v>0</v>
      </c>
      <c r="CX15" s="77">
        <f t="shared" si="19"/>
        <v>0</v>
      </c>
      <c r="CY15" s="78" t="e">
        <f>ROUNDUP((CE15*1+CJ15*0.64+CO15*0.36+CT15*0.14)/S3*100,0)</f>
        <v>#DIV/0!</v>
      </c>
      <c r="CZ15" s="78" t="e">
        <f>ROUNDUP((CF15*1+CK15*0.64+CP15*0.36+CU15*0.14)/U3*100,0)</f>
        <v>#DIV/0!</v>
      </c>
      <c r="DA15" s="78" t="e">
        <f>ROUNDUP((CG15*1+CL15*0.64+CQ15*0.36+CV15*0.14)/W3*100,0)</f>
        <v>#DIV/0!</v>
      </c>
      <c r="DB15" s="78" t="e">
        <f>ROUNDUP((CH15*1+CM15*0.64+CR15*0.36+CW15*0.14)/Y3*100,0)</f>
        <v>#DIV/0!</v>
      </c>
      <c r="DC15" s="78" t="e">
        <f>ROUNDUP((CI15*1+CN15*0.64+CS15*0.36+CX15*0.14)/Y3*100,0)</f>
        <v>#DIV/0!</v>
      </c>
    </row>
    <row r="16" spans="1:107" ht="14.25" thickBot="1">
      <c r="A16" s="24">
        <v>7</v>
      </c>
      <c r="B16" s="37" t="s">
        <v>134</v>
      </c>
      <c r="C16" s="16"/>
      <c r="D16" s="16"/>
      <c r="E16" s="16"/>
      <c r="F16" s="22"/>
      <c r="G16" s="103" t="e">
        <f t="shared" si="20"/>
        <v>#DIV/0!</v>
      </c>
      <c r="H16" s="17"/>
      <c r="I16" s="18"/>
      <c r="J16" s="18"/>
      <c r="K16" s="20"/>
      <c r="L16" s="86" t="e">
        <f t="shared" si="21"/>
        <v>#DIV/0!</v>
      </c>
      <c r="M16" s="11"/>
      <c r="N16" s="11"/>
      <c r="O16" s="11"/>
      <c r="P16" s="12"/>
      <c r="Q16" s="87" t="e">
        <f t="shared" si="22"/>
        <v>#DIV/0!</v>
      </c>
      <c r="R16" s="11"/>
      <c r="S16" s="11"/>
      <c r="T16" s="11"/>
      <c r="U16" s="12"/>
      <c r="V16" s="87" t="e">
        <f t="shared" si="23"/>
        <v>#DIV/0!</v>
      </c>
      <c r="W16" s="11"/>
      <c r="X16" s="11"/>
      <c r="Y16" s="11"/>
      <c r="Z16" s="12"/>
      <c r="AA16" s="87" t="e">
        <f t="shared" si="24"/>
        <v>#DIV/0!</v>
      </c>
      <c r="AB16" s="11"/>
      <c r="AC16" s="10"/>
      <c r="AD16" s="12"/>
      <c r="AE16" s="13"/>
      <c r="AF16" s="87" t="e">
        <f t="shared" si="25"/>
        <v>#DIV/0!</v>
      </c>
      <c r="AG16" s="11"/>
      <c r="AH16" s="14"/>
      <c r="AI16" s="13"/>
      <c r="AJ16" s="13"/>
      <c r="AK16" s="105" t="e">
        <f t="shared" si="26"/>
        <v>#DIV/0!</v>
      </c>
      <c r="AL16" s="15"/>
      <c r="AM16" s="15"/>
      <c r="AN16" s="16"/>
      <c r="AO16" s="22"/>
      <c r="AP16" s="88" t="e">
        <f t="shared" si="27"/>
        <v>#DIV/0!</v>
      </c>
      <c r="AQ16" s="14"/>
      <c r="AR16" s="22"/>
      <c r="AS16" s="22"/>
      <c r="AT16" s="22"/>
      <c r="AU16" s="88" t="e">
        <f t="shared" si="28"/>
        <v>#DIV/0!</v>
      </c>
      <c r="AV16" s="14"/>
      <c r="AW16" s="22"/>
      <c r="AX16" s="22"/>
      <c r="AY16" s="22"/>
      <c r="AZ16" s="89" t="e">
        <f t="shared" si="29"/>
        <v>#DIV/0!</v>
      </c>
      <c r="BA16" s="14"/>
      <c r="BB16" s="22"/>
      <c r="BC16" s="22"/>
      <c r="BD16" s="22"/>
      <c r="BE16" s="89" t="e">
        <f t="shared" si="30"/>
        <v>#DIV/0!</v>
      </c>
      <c r="BF16" s="15"/>
      <c r="BG16" s="16"/>
      <c r="BH16" s="16"/>
      <c r="BI16" s="22"/>
      <c r="BJ16" s="89" t="e">
        <f t="shared" si="31"/>
        <v>#DIV/0!</v>
      </c>
      <c r="BK16" s="15"/>
      <c r="BL16" s="16"/>
      <c r="BM16" s="14"/>
      <c r="BN16" s="22"/>
      <c r="BO16" s="118" t="e">
        <f t="shared" si="32"/>
        <v>#DIV/0!</v>
      </c>
      <c r="BP16" s="119"/>
      <c r="BQ16" s="119"/>
      <c r="BR16" s="119"/>
      <c r="BS16" s="120"/>
      <c r="BT16" s="88" t="e">
        <f t="shared" si="33"/>
        <v>#DIV/0!</v>
      </c>
      <c r="BU16" s="15"/>
      <c r="BV16" s="16"/>
      <c r="BW16" s="16"/>
      <c r="BX16" s="22"/>
      <c r="BY16" s="88" t="e">
        <f t="shared" si="34"/>
        <v>#DIV/0!</v>
      </c>
      <c r="BZ16" s="15"/>
      <c r="CA16" s="16"/>
      <c r="CB16" s="16"/>
      <c r="CC16" s="22"/>
      <c r="CD16" s="88" t="e">
        <f t="shared" si="35"/>
        <v>#DIV/0!</v>
      </c>
      <c r="CE16" s="83">
        <f t="shared" si="0"/>
        <v>0</v>
      </c>
      <c r="CF16" s="77">
        <f t="shared" si="1"/>
        <v>0</v>
      </c>
      <c r="CG16" s="77">
        <f t="shared" si="2"/>
        <v>0</v>
      </c>
      <c r="CH16" s="77">
        <f t="shared" si="3"/>
        <v>0</v>
      </c>
      <c r="CI16" s="77">
        <f t="shared" si="4"/>
        <v>0</v>
      </c>
      <c r="CJ16" s="77">
        <f t="shared" si="5"/>
        <v>0</v>
      </c>
      <c r="CK16" s="77">
        <f t="shared" si="6"/>
        <v>0</v>
      </c>
      <c r="CL16" s="77">
        <f t="shared" si="7"/>
        <v>0</v>
      </c>
      <c r="CM16" s="77">
        <f t="shared" si="8"/>
        <v>0</v>
      </c>
      <c r="CN16" s="77">
        <f t="shared" si="9"/>
        <v>0</v>
      </c>
      <c r="CO16" s="77">
        <f t="shared" si="10"/>
        <v>0</v>
      </c>
      <c r="CP16" s="77">
        <f t="shared" si="11"/>
        <v>0</v>
      </c>
      <c r="CQ16" s="77">
        <f t="shared" si="12"/>
        <v>0</v>
      </c>
      <c r="CR16" s="77">
        <f t="shared" si="13"/>
        <v>0</v>
      </c>
      <c r="CS16" s="77">
        <f t="shared" si="14"/>
        <v>0</v>
      </c>
      <c r="CT16" s="77">
        <f t="shared" si="15"/>
        <v>0</v>
      </c>
      <c r="CU16" s="77">
        <f t="shared" si="16"/>
        <v>0</v>
      </c>
      <c r="CV16" s="77">
        <f t="shared" si="17"/>
        <v>0</v>
      </c>
      <c r="CW16" s="77">
        <f t="shared" si="18"/>
        <v>0</v>
      </c>
      <c r="CX16" s="77">
        <f t="shared" si="19"/>
        <v>0</v>
      </c>
      <c r="CY16" s="78" t="e">
        <f>ROUNDUP((CE16*1+CJ16*0.64+CO16*0.36+CT16*0.14)/S3*100,0)</f>
        <v>#DIV/0!</v>
      </c>
      <c r="CZ16" s="78" t="e">
        <f>ROUNDUP((CF16*1+CK16*0.64+CP16*0.36+CU16*0.14)/U3*100,0)</f>
        <v>#DIV/0!</v>
      </c>
      <c r="DA16" s="78" t="e">
        <f>ROUNDUP((CG16*1+CL16*0.64+CQ16*0.36+CV16*0.14)/W3*100,0)</f>
        <v>#DIV/0!</v>
      </c>
      <c r="DB16" s="78" t="e">
        <f>ROUNDUP((CH16*1+CM16*0.64+CR16*0.36+CW16*0.14)/Y3*100,0)</f>
        <v>#DIV/0!</v>
      </c>
      <c r="DC16" s="78" t="e">
        <f>ROUNDUP((CI16*1+CN16*0.64+CS16*0.36+CX16*0.14)/Y3*100,0)</f>
        <v>#DIV/0!</v>
      </c>
    </row>
    <row r="17" spans="1:107" ht="14.25" thickBot="1">
      <c r="A17" s="24">
        <v>8</v>
      </c>
      <c r="B17" s="37" t="s">
        <v>135</v>
      </c>
      <c r="C17" s="16"/>
      <c r="D17" s="16"/>
      <c r="E17" s="16"/>
      <c r="F17" s="22"/>
      <c r="G17" s="103" t="e">
        <f t="shared" si="20"/>
        <v>#DIV/0!</v>
      </c>
      <c r="H17" s="17"/>
      <c r="I17" s="18"/>
      <c r="J17" s="18"/>
      <c r="K17" s="20"/>
      <c r="L17" s="86" t="e">
        <f t="shared" si="21"/>
        <v>#DIV/0!</v>
      </c>
      <c r="M17" s="11"/>
      <c r="N17" s="11"/>
      <c r="O17" s="11"/>
      <c r="P17" s="12"/>
      <c r="Q17" s="87" t="e">
        <f t="shared" si="22"/>
        <v>#DIV/0!</v>
      </c>
      <c r="R17" s="11"/>
      <c r="S17" s="11"/>
      <c r="T17" s="11"/>
      <c r="U17" s="12"/>
      <c r="V17" s="87" t="e">
        <f t="shared" si="23"/>
        <v>#DIV/0!</v>
      </c>
      <c r="W17" s="11"/>
      <c r="X17" s="11"/>
      <c r="Y17" s="11"/>
      <c r="Z17" s="12"/>
      <c r="AA17" s="87" t="e">
        <f t="shared" si="24"/>
        <v>#DIV/0!</v>
      </c>
      <c r="AB17" s="11"/>
      <c r="AC17" s="10"/>
      <c r="AD17" s="12"/>
      <c r="AE17" s="13"/>
      <c r="AF17" s="87" t="e">
        <f t="shared" si="25"/>
        <v>#DIV/0!</v>
      </c>
      <c r="AG17" s="11"/>
      <c r="AH17" s="14"/>
      <c r="AI17" s="13"/>
      <c r="AJ17" s="13"/>
      <c r="AK17" s="105" t="e">
        <f t="shared" si="26"/>
        <v>#DIV/0!</v>
      </c>
      <c r="AL17" s="15"/>
      <c r="AM17" s="15"/>
      <c r="AN17" s="16"/>
      <c r="AO17" s="22"/>
      <c r="AP17" s="88" t="e">
        <f t="shared" si="27"/>
        <v>#DIV/0!</v>
      </c>
      <c r="AQ17" s="14"/>
      <c r="AR17" s="22"/>
      <c r="AS17" s="22"/>
      <c r="AT17" s="22"/>
      <c r="AU17" s="88" t="e">
        <f t="shared" si="28"/>
        <v>#DIV/0!</v>
      </c>
      <c r="AV17" s="14"/>
      <c r="AW17" s="22"/>
      <c r="AX17" s="22"/>
      <c r="AY17" s="22"/>
      <c r="AZ17" s="89" t="e">
        <f t="shared" si="29"/>
        <v>#DIV/0!</v>
      </c>
      <c r="BA17" s="14"/>
      <c r="BB17" s="22"/>
      <c r="BC17" s="22"/>
      <c r="BD17" s="22"/>
      <c r="BE17" s="89" t="e">
        <f t="shared" si="30"/>
        <v>#DIV/0!</v>
      </c>
      <c r="BF17" s="15"/>
      <c r="BG17" s="16"/>
      <c r="BH17" s="16"/>
      <c r="BI17" s="22"/>
      <c r="BJ17" s="89" t="e">
        <f t="shared" si="31"/>
        <v>#DIV/0!</v>
      </c>
      <c r="BK17" s="15"/>
      <c r="BL17" s="16"/>
      <c r="BM17" s="14"/>
      <c r="BN17" s="22"/>
      <c r="BO17" s="118" t="e">
        <f t="shared" si="32"/>
        <v>#DIV/0!</v>
      </c>
      <c r="BP17" s="119"/>
      <c r="BQ17" s="119"/>
      <c r="BR17" s="119"/>
      <c r="BS17" s="120"/>
      <c r="BT17" s="88" t="e">
        <f t="shared" si="33"/>
        <v>#DIV/0!</v>
      </c>
      <c r="BU17" s="15"/>
      <c r="BV17" s="16"/>
      <c r="BW17" s="16"/>
      <c r="BX17" s="22"/>
      <c r="BY17" s="88" t="e">
        <f t="shared" si="34"/>
        <v>#DIV/0!</v>
      </c>
      <c r="BZ17" s="15"/>
      <c r="CA17" s="16"/>
      <c r="CB17" s="16"/>
      <c r="CC17" s="22"/>
      <c r="CD17" s="88" t="e">
        <f t="shared" si="35"/>
        <v>#DIV/0!</v>
      </c>
      <c r="CE17" s="83">
        <f t="shared" si="0"/>
        <v>0</v>
      </c>
      <c r="CF17" s="77">
        <f t="shared" si="1"/>
        <v>0</v>
      </c>
      <c r="CG17" s="77">
        <f t="shared" si="2"/>
        <v>0</v>
      </c>
      <c r="CH17" s="77">
        <f t="shared" si="3"/>
        <v>0</v>
      </c>
      <c r="CI17" s="77">
        <f t="shared" si="4"/>
        <v>0</v>
      </c>
      <c r="CJ17" s="77">
        <f t="shared" si="5"/>
        <v>0</v>
      </c>
      <c r="CK17" s="77">
        <f t="shared" si="6"/>
        <v>0</v>
      </c>
      <c r="CL17" s="77">
        <f t="shared" si="7"/>
        <v>0</v>
      </c>
      <c r="CM17" s="77">
        <f t="shared" si="8"/>
        <v>0</v>
      </c>
      <c r="CN17" s="77">
        <f t="shared" si="9"/>
        <v>0</v>
      </c>
      <c r="CO17" s="77">
        <f t="shared" si="10"/>
        <v>0</v>
      </c>
      <c r="CP17" s="77">
        <f t="shared" si="11"/>
        <v>0</v>
      </c>
      <c r="CQ17" s="77">
        <f t="shared" si="12"/>
        <v>0</v>
      </c>
      <c r="CR17" s="77">
        <f t="shared" si="13"/>
        <v>0</v>
      </c>
      <c r="CS17" s="77">
        <f t="shared" si="14"/>
        <v>0</v>
      </c>
      <c r="CT17" s="77">
        <f t="shared" si="15"/>
        <v>0</v>
      </c>
      <c r="CU17" s="77">
        <f t="shared" si="16"/>
        <v>0</v>
      </c>
      <c r="CV17" s="77">
        <f t="shared" si="17"/>
        <v>0</v>
      </c>
      <c r="CW17" s="77">
        <f t="shared" si="18"/>
        <v>0</v>
      </c>
      <c r="CX17" s="77">
        <f t="shared" si="19"/>
        <v>0</v>
      </c>
      <c r="CY17" s="78" t="e">
        <f>ROUNDUP((CE17*1+CJ17*0.64+CO17*0.36+CT17*0.14)/S3*100,0)</f>
        <v>#DIV/0!</v>
      </c>
      <c r="CZ17" s="78" t="e">
        <f>ROUNDUP((CF17*1+CK17*0.64+CP17*0.36+CU17*0.14)/U3*100,0)</f>
        <v>#DIV/0!</v>
      </c>
      <c r="DA17" s="78" t="e">
        <f>ROUNDUP((CG17*1+CL17*0.64+CQ17*0.36+CV17*0.14)/W3*100,0)</f>
        <v>#DIV/0!</v>
      </c>
      <c r="DB17" s="78" t="e">
        <f>ROUNDUP((CH17*1+CM17*0.64+CR17*0.36+CW17*0.14)/Y3*100,0)</f>
        <v>#DIV/0!</v>
      </c>
      <c r="DC17" s="78" t="e">
        <f>ROUNDUP((CI17*1+CN17*0.64+CS17*0.36+CX17*0.14)/Y3*100,0)</f>
        <v>#DIV/0!</v>
      </c>
    </row>
    <row r="18" spans="1:107" ht="14.25" thickBot="1">
      <c r="A18" s="24">
        <v>9</v>
      </c>
      <c r="B18" s="37" t="s">
        <v>136</v>
      </c>
      <c r="C18" s="16"/>
      <c r="D18" s="16"/>
      <c r="E18" s="16"/>
      <c r="F18" s="22"/>
      <c r="G18" s="103" t="e">
        <f t="shared" si="20"/>
        <v>#DIV/0!</v>
      </c>
      <c r="H18" s="17"/>
      <c r="I18" s="18"/>
      <c r="J18" s="18"/>
      <c r="K18" s="20"/>
      <c r="L18" s="86" t="e">
        <f t="shared" si="21"/>
        <v>#DIV/0!</v>
      </c>
      <c r="M18" s="11"/>
      <c r="N18" s="11"/>
      <c r="O18" s="11"/>
      <c r="P18" s="12"/>
      <c r="Q18" s="87" t="e">
        <f t="shared" si="22"/>
        <v>#DIV/0!</v>
      </c>
      <c r="R18" s="11"/>
      <c r="S18" s="11"/>
      <c r="T18" s="11"/>
      <c r="U18" s="12"/>
      <c r="V18" s="87" t="e">
        <f t="shared" si="23"/>
        <v>#DIV/0!</v>
      </c>
      <c r="W18" s="11"/>
      <c r="X18" s="11"/>
      <c r="Y18" s="11"/>
      <c r="Z18" s="12"/>
      <c r="AA18" s="87" t="e">
        <f t="shared" si="24"/>
        <v>#DIV/0!</v>
      </c>
      <c r="AB18" s="11"/>
      <c r="AC18" s="10"/>
      <c r="AD18" s="12"/>
      <c r="AE18" s="13"/>
      <c r="AF18" s="87" t="e">
        <f t="shared" si="25"/>
        <v>#DIV/0!</v>
      </c>
      <c r="AG18" s="11"/>
      <c r="AH18" s="14"/>
      <c r="AI18" s="13"/>
      <c r="AJ18" s="13"/>
      <c r="AK18" s="105" t="e">
        <f t="shared" si="26"/>
        <v>#DIV/0!</v>
      </c>
      <c r="AL18" s="15"/>
      <c r="AM18" s="15"/>
      <c r="AN18" s="16"/>
      <c r="AO18" s="22"/>
      <c r="AP18" s="88" t="e">
        <f t="shared" si="27"/>
        <v>#DIV/0!</v>
      </c>
      <c r="AQ18" s="14"/>
      <c r="AR18" s="22"/>
      <c r="AS18" s="22"/>
      <c r="AT18" s="22"/>
      <c r="AU18" s="88" t="e">
        <f t="shared" si="28"/>
        <v>#DIV/0!</v>
      </c>
      <c r="AV18" s="14"/>
      <c r="AW18" s="22"/>
      <c r="AX18" s="22"/>
      <c r="AY18" s="22"/>
      <c r="AZ18" s="89" t="e">
        <f t="shared" si="29"/>
        <v>#DIV/0!</v>
      </c>
      <c r="BA18" s="14"/>
      <c r="BB18" s="22"/>
      <c r="BC18" s="22"/>
      <c r="BD18" s="22"/>
      <c r="BE18" s="89" t="e">
        <f t="shared" si="30"/>
        <v>#DIV/0!</v>
      </c>
      <c r="BF18" s="15"/>
      <c r="BG18" s="16"/>
      <c r="BH18" s="16"/>
      <c r="BI18" s="22"/>
      <c r="BJ18" s="89" t="e">
        <f t="shared" si="31"/>
        <v>#DIV/0!</v>
      </c>
      <c r="BK18" s="15"/>
      <c r="BL18" s="16"/>
      <c r="BM18" s="14"/>
      <c r="BN18" s="22"/>
      <c r="BO18" s="118" t="e">
        <f t="shared" si="32"/>
        <v>#DIV/0!</v>
      </c>
      <c r="BP18" s="119"/>
      <c r="BQ18" s="119"/>
      <c r="BR18" s="119"/>
      <c r="BS18" s="120"/>
      <c r="BT18" s="88" t="e">
        <f t="shared" si="33"/>
        <v>#DIV/0!</v>
      </c>
      <c r="BU18" s="15"/>
      <c r="BV18" s="16"/>
      <c r="BW18" s="16"/>
      <c r="BX18" s="22"/>
      <c r="BY18" s="88" t="e">
        <f t="shared" si="34"/>
        <v>#DIV/0!</v>
      </c>
      <c r="BZ18" s="15"/>
      <c r="CA18" s="16"/>
      <c r="CB18" s="16"/>
      <c r="CC18" s="22"/>
      <c r="CD18" s="88" t="e">
        <f t="shared" si="35"/>
        <v>#DIV/0!</v>
      </c>
      <c r="CE18" s="83">
        <f t="shared" si="0"/>
        <v>0</v>
      </c>
      <c r="CF18" s="77">
        <f t="shared" si="1"/>
        <v>0</v>
      </c>
      <c r="CG18" s="77">
        <f t="shared" si="2"/>
        <v>0</v>
      </c>
      <c r="CH18" s="77">
        <f t="shared" si="3"/>
        <v>0</v>
      </c>
      <c r="CI18" s="77">
        <f t="shared" si="4"/>
        <v>0</v>
      </c>
      <c r="CJ18" s="77">
        <f t="shared" si="5"/>
        <v>0</v>
      </c>
      <c r="CK18" s="77">
        <f t="shared" si="6"/>
        <v>0</v>
      </c>
      <c r="CL18" s="77">
        <f t="shared" si="7"/>
        <v>0</v>
      </c>
      <c r="CM18" s="77">
        <f t="shared" si="8"/>
        <v>0</v>
      </c>
      <c r="CN18" s="77">
        <f t="shared" si="9"/>
        <v>0</v>
      </c>
      <c r="CO18" s="77">
        <f t="shared" si="10"/>
        <v>0</v>
      </c>
      <c r="CP18" s="77">
        <f t="shared" si="11"/>
        <v>0</v>
      </c>
      <c r="CQ18" s="77">
        <f t="shared" si="12"/>
        <v>0</v>
      </c>
      <c r="CR18" s="77">
        <f t="shared" si="13"/>
        <v>0</v>
      </c>
      <c r="CS18" s="77">
        <f t="shared" si="14"/>
        <v>0</v>
      </c>
      <c r="CT18" s="77">
        <f t="shared" si="15"/>
        <v>0</v>
      </c>
      <c r="CU18" s="77">
        <f t="shared" si="16"/>
        <v>0</v>
      </c>
      <c r="CV18" s="77">
        <f t="shared" si="17"/>
        <v>0</v>
      </c>
      <c r="CW18" s="77">
        <f t="shared" si="18"/>
        <v>0</v>
      </c>
      <c r="CX18" s="77">
        <f t="shared" si="19"/>
        <v>0</v>
      </c>
      <c r="CY18" s="78" t="e">
        <f>ROUNDUP((CE18*1+CJ18*0.64+CO18*0.36+CT18*0.14)/S3*100,0)</f>
        <v>#DIV/0!</v>
      </c>
      <c r="CZ18" s="78" t="e">
        <f>ROUNDUP((CF18*1+CK18*0.64+CP18*0.36+CU18*0.14)/U3*100,0)</f>
        <v>#DIV/0!</v>
      </c>
      <c r="DA18" s="78" t="e">
        <f>ROUNDUP((CG18*1+CL18*0.64+CQ18*0.36+CV18*0.14)/W3*100,0)</f>
        <v>#DIV/0!</v>
      </c>
      <c r="DB18" s="78" t="e">
        <f>ROUNDUP((CH18*1+CM18*0.64+CR18*0.36+CW18*0.14)/Y3*100,0)</f>
        <v>#DIV/0!</v>
      </c>
      <c r="DC18" s="78" t="e">
        <f>ROUNDUP((CI18*1+CN18*0.64+CS18*0.36+CX18*0.14)/Y3*100,0)</f>
        <v>#DIV/0!</v>
      </c>
    </row>
    <row r="19" spans="1:107" ht="14.25" thickBot="1">
      <c r="A19" s="24">
        <v>10</v>
      </c>
      <c r="B19" s="121" t="s">
        <v>137</v>
      </c>
      <c r="C19" s="16"/>
      <c r="D19" s="16"/>
      <c r="E19" s="16"/>
      <c r="F19" s="22"/>
      <c r="G19" s="103" t="e">
        <f t="shared" si="20"/>
        <v>#DIV/0!</v>
      </c>
      <c r="H19" s="17"/>
      <c r="I19" s="18"/>
      <c r="J19" s="18"/>
      <c r="K19" s="20"/>
      <c r="L19" s="86" t="e">
        <f t="shared" si="21"/>
        <v>#DIV/0!</v>
      </c>
      <c r="M19" s="11"/>
      <c r="N19" s="11"/>
      <c r="O19" s="11"/>
      <c r="P19" s="12"/>
      <c r="Q19" s="87" t="e">
        <f t="shared" si="22"/>
        <v>#DIV/0!</v>
      </c>
      <c r="R19" s="11"/>
      <c r="S19" s="11"/>
      <c r="T19" s="11"/>
      <c r="U19" s="12"/>
      <c r="V19" s="87" t="e">
        <f t="shared" si="23"/>
        <v>#DIV/0!</v>
      </c>
      <c r="W19" s="11"/>
      <c r="X19" s="11"/>
      <c r="Y19" s="11"/>
      <c r="Z19" s="12"/>
      <c r="AA19" s="87" t="e">
        <f t="shared" si="24"/>
        <v>#DIV/0!</v>
      </c>
      <c r="AB19" s="17"/>
      <c r="AC19" s="18"/>
      <c r="AD19" s="19"/>
      <c r="AE19" s="20"/>
      <c r="AF19" s="87" t="e">
        <f t="shared" si="25"/>
        <v>#DIV/0!</v>
      </c>
      <c r="AG19" s="17"/>
      <c r="AH19" s="14"/>
      <c r="AI19" s="20"/>
      <c r="AJ19" s="20"/>
      <c r="AK19" s="105" t="e">
        <f t="shared" si="26"/>
        <v>#DIV/0!</v>
      </c>
      <c r="AL19" s="15"/>
      <c r="AM19" s="15"/>
      <c r="AN19" s="16"/>
      <c r="AO19" s="22"/>
      <c r="AP19" s="88" t="e">
        <f t="shared" si="27"/>
        <v>#DIV/0!</v>
      </c>
      <c r="AQ19" s="14"/>
      <c r="AR19" s="22"/>
      <c r="AS19" s="22"/>
      <c r="AT19" s="22"/>
      <c r="AU19" s="88" t="e">
        <f t="shared" si="28"/>
        <v>#DIV/0!</v>
      </c>
      <c r="AV19" s="14"/>
      <c r="AW19" s="22"/>
      <c r="AX19" s="22"/>
      <c r="AY19" s="22"/>
      <c r="AZ19" s="89" t="e">
        <f t="shared" si="29"/>
        <v>#DIV/0!</v>
      </c>
      <c r="BA19" s="14"/>
      <c r="BB19" s="22"/>
      <c r="BC19" s="22"/>
      <c r="BD19" s="22"/>
      <c r="BE19" s="89" t="e">
        <f t="shared" si="30"/>
        <v>#DIV/0!</v>
      </c>
      <c r="BF19" s="15"/>
      <c r="BG19" s="16"/>
      <c r="BH19" s="16"/>
      <c r="BI19" s="22"/>
      <c r="BJ19" s="89" t="e">
        <f t="shared" si="31"/>
        <v>#DIV/0!</v>
      </c>
      <c r="BK19" s="15"/>
      <c r="BL19" s="16"/>
      <c r="BM19" s="14"/>
      <c r="BN19" s="22"/>
      <c r="BO19" s="118" t="e">
        <f t="shared" si="32"/>
        <v>#DIV/0!</v>
      </c>
      <c r="BP19" s="119"/>
      <c r="BQ19" s="119"/>
      <c r="BR19" s="119"/>
      <c r="BS19" s="120"/>
      <c r="BT19" s="88" t="e">
        <f t="shared" si="33"/>
        <v>#DIV/0!</v>
      </c>
      <c r="BU19" s="15"/>
      <c r="BV19" s="16"/>
      <c r="BW19" s="16"/>
      <c r="BX19" s="22"/>
      <c r="BY19" s="88" t="e">
        <f t="shared" si="34"/>
        <v>#DIV/0!</v>
      </c>
      <c r="BZ19" s="15"/>
      <c r="CA19" s="16"/>
      <c r="CB19" s="16"/>
      <c r="CC19" s="22"/>
      <c r="CD19" s="88" t="e">
        <f t="shared" si="35"/>
        <v>#DIV/0!</v>
      </c>
      <c r="CE19" s="83">
        <f t="shared" si="0"/>
        <v>0</v>
      </c>
      <c r="CF19" s="77">
        <f t="shared" si="1"/>
        <v>0</v>
      </c>
      <c r="CG19" s="77">
        <f t="shared" si="2"/>
        <v>0</v>
      </c>
      <c r="CH19" s="77">
        <f t="shared" si="3"/>
        <v>0</v>
      </c>
      <c r="CI19" s="77">
        <f t="shared" si="4"/>
        <v>0</v>
      </c>
      <c r="CJ19" s="77">
        <f t="shared" si="5"/>
        <v>0</v>
      </c>
      <c r="CK19" s="77">
        <f t="shared" si="6"/>
        <v>0</v>
      </c>
      <c r="CL19" s="77">
        <f t="shared" si="7"/>
        <v>0</v>
      </c>
      <c r="CM19" s="77">
        <f t="shared" si="8"/>
        <v>0</v>
      </c>
      <c r="CN19" s="77">
        <f t="shared" si="9"/>
        <v>0</v>
      </c>
      <c r="CO19" s="77">
        <f t="shared" si="10"/>
        <v>0</v>
      </c>
      <c r="CP19" s="77">
        <f t="shared" si="11"/>
        <v>0</v>
      </c>
      <c r="CQ19" s="77">
        <f t="shared" si="12"/>
        <v>0</v>
      </c>
      <c r="CR19" s="77">
        <f t="shared" si="13"/>
        <v>0</v>
      </c>
      <c r="CS19" s="77">
        <f t="shared" si="14"/>
        <v>0</v>
      </c>
      <c r="CT19" s="77">
        <f t="shared" si="15"/>
        <v>0</v>
      </c>
      <c r="CU19" s="77">
        <f t="shared" si="16"/>
        <v>0</v>
      </c>
      <c r="CV19" s="77">
        <f t="shared" si="17"/>
        <v>0</v>
      </c>
      <c r="CW19" s="77">
        <f t="shared" si="18"/>
        <v>0</v>
      </c>
      <c r="CX19" s="77">
        <f t="shared" si="19"/>
        <v>0</v>
      </c>
      <c r="CY19" s="78" t="e">
        <f>ROUNDUP((CE19*1+CJ19*0.64+CO19*0.36+CT19*0.14)/S3*100,0)</f>
        <v>#DIV/0!</v>
      </c>
      <c r="CZ19" s="78" t="e">
        <f>ROUNDUP((CF19*1+CK19*0.64+CP19*0.36+CU19*0.14)/U3*100,0)</f>
        <v>#DIV/0!</v>
      </c>
      <c r="DA19" s="78" t="e">
        <f>ROUNDUP((CG19*1+CL19*0.64+CQ19*0.36+CV19*0.14)/W3*100,0)</f>
        <v>#DIV/0!</v>
      </c>
      <c r="DB19" s="78" t="e">
        <f>ROUNDUP((CH19*1+CM19*0.64+CR19*0.36+CW19*0.14)/Y3*100,0)</f>
        <v>#DIV/0!</v>
      </c>
      <c r="DC19" s="78" t="e">
        <f>ROUNDUP((CI19*1+CN19*0.64+CS19*0.36+CX19*0.14)/Y3*100,0)</f>
        <v>#DIV/0!</v>
      </c>
    </row>
    <row r="20" spans="1:107" ht="14.25" thickBot="1">
      <c r="A20" s="24">
        <v>11</v>
      </c>
      <c r="B20" s="37" t="s">
        <v>138</v>
      </c>
      <c r="C20" s="16"/>
      <c r="D20" s="16"/>
      <c r="E20" s="16"/>
      <c r="F20" s="22"/>
      <c r="G20" s="103" t="e">
        <f t="shared" si="20"/>
        <v>#DIV/0!</v>
      </c>
      <c r="H20" s="17"/>
      <c r="I20" s="18"/>
      <c r="J20" s="18"/>
      <c r="K20" s="20"/>
      <c r="L20" s="86" t="e">
        <f t="shared" si="21"/>
        <v>#DIV/0!</v>
      </c>
      <c r="M20" s="11"/>
      <c r="N20" s="11"/>
      <c r="O20" s="11"/>
      <c r="P20" s="12"/>
      <c r="Q20" s="87" t="e">
        <f t="shared" si="22"/>
        <v>#DIV/0!</v>
      </c>
      <c r="R20" s="11"/>
      <c r="S20" s="11"/>
      <c r="T20" s="11"/>
      <c r="U20" s="12"/>
      <c r="V20" s="87" t="e">
        <f t="shared" si="23"/>
        <v>#DIV/0!</v>
      </c>
      <c r="W20" s="11"/>
      <c r="X20" s="11"/>
      <c r="Y20" s="11"/>
      <c r="Z20" s="12"/>
      <c r="AA20" s="87" t="e">
        <f t="shared" si="24"/>
        <v>#DIV/0!</v>
      </c>
      <c r="AB20" s="17"/>
      <c r="AC20" s="18"/>
      <c r="AD20" s="19"/>
      <c r="AE20" s="20"/>
      <c r="AF20" s="87" t="e">
        <f t="shared" si="25"/>
        <v>#DIV/0!</v>
      </c>
      <c r="AG20" s="17"/>
      <c r="AH20" s="14"/>
      <c r="AI20" s="20"/>
      <c r="AJ20" s="20"/>
      <c r="AK20" s="105" t="e">
        <f t="shared" si="26"/>
        <v>#DIV/0!</v>
      </c>
      <c r="AL20" s="15"/>
      <c r="AM20" s="15"/>
      <c r="AN20" s="16"/>
      <c r="AO20" s="22"/>
      <c r="AP20" s="88" t="e">
        <f t="shared" si="27"/>
        <v>#DIV/0!</v>
      </c>
      <c r="AQ20" s="14"/>
      <c r="AR20" s="22"/>
      <c r="AS20" s="22"/>
      <c r="AT20" s="22"/>
      <c r="AU20" s="88" t="e">
        <f t="shared" si="28"/>
        <v>#DIV/0!</v>
      </c>
      <c r="AV20" s="14"/>
      <c r="AW20" s="22"/>
      <c r="AX20" s="22"/>
      <c r="AY20" s="22"/>
      <c r="AZ20" s="89" t="e">
        <f t="shared" si="29"/>
        <v>#DIV/0!</v>
      </c>
      <c r="BA20" s="14"/>
      <c r="BB20" s="22"/>
      <c r="BC20" s="22"/>
      <c r="BD20" s="22"/>
      <c r="BE20" s="89" t="e">
        <f t="shared" si="30"/>
        <v>#DIV/0!</v>
      </c>
      <c r="BF20" s="15"/>
      <c r="BG20" s="16"/>
      <c r="BH20" s="16"/>
      <c r="BI20" s="22"/>
      <c r="BJ20" s="89" t="e">
        <f t="shared" si="31"/>
        <v>#DIV/0!</v>
      </c>
      <c r="BK20" s="15"/>
      <c r="BL20" s="16"/>
      <c r="BM20" s="14"/>
      <c r="BN20" s="22"/>
      <c r="BO20" s="118" t="e">
        <f t="shared" si="32"/>
        <v>#DIV/0!</v>
      </c>
      <c r="BP20" s="119"/>
      <c r="BQ20" s="119"/>
      <c r="BR20" s="119"/>
      <c r="BS20" s="120"/>
      <c r="BT20" s="88" t="e">
        <f t="shared" si="33"/>
        <v>#DIV/0!</v>
      </c>
      <c r="BU20" s="15"/>
      <c r="BV20" s="16"/>
      <c r="BW20" s="16"/>
      <c r="BX20" s="22"/>
      <c r="BY20" s="88" t="e">
        <f t="shared" si="34"/>
        <v>#DIV/0!</v>
      </c>
      <c r="BZ20" s="15"/>
      <c r="CA20" s="16"/>
      <c r="CB20" s="16"/>
      <c r="CC20" s="22"/>
      <c r="CD20" s="88" t="e">
        <f t="shared" si="35"/>
        <v>#DIV/0!</v>
      </c>
      <c r="CE20" s="83">
        <f t="shared" si="0"/>
        <v>0</v>
      </c>
      <c r="CF20" s="77">
        <f t="shared" si="1"/>
        <v>0</v>
      </c>
      <c r="CG20" s="77">
        <f t="shared" si="2"/>
        <v>0</v>
      </c>
      <c r="CH20" s="77">
        <f t="shared" si="3"/>
        <v>0</v>
      </c>
      <c r="CI20" s="77">
        <f t="shared" si="4"/>
        <v>0</v>
      </c>
      <c r="CJ20" s="77">
        <f t="shared" si="5"/>
        <v>0</v>
      </c>
      <c r="CK20" s="77">
        <f t="shared" si="6"/>
        <v>0</v>
      </c>
      <c r="CL20" s="77">
        <f t="shared" si="7"/>
        <v>0</v>
      </c>
      <c r="CM20" s="77">
        <f t="shared" si="8"/>
        <v>0</v>
      </c>
      <c r="CN20" s="77">
        <f t="shared" si="9"/>
        <v>0</v>
      </c>
      <c r="CO20" s="77">
        <f t="shared" si="10"/>
        <v>0</v>
      </c>
      <c r="CP20" s="77">
        <f t="shared" si="11"/>
        <v>0</v>
      </c>
      <c r="CQ20" s="77">
        <f t="shared" si="12"/>
        <v>0</v>
      </c>
      <c r="CR20" s="77">
        <f t="shared" si="13"/>
        <v>0</v>
      </c>
      <c r="CS20" s="77">
        <f t="shared" si="14"/>
        <v>0</v>
      </c>
      <c r="CT20" s="77">
        <f t="shared" si="15"/>
        <v>0</v>
      </c>
      <c r="CU20" s="77">
        <f t="shared" si="16"/>
        <v>0</v>
      </c>
      <c r="CV20" s="77">
        <f t="shared" si="17"/>
        <v>0</v>
      </c>
      <c r="CW20" s="77">
        <f t="shared" si="18"/>
        <v>0</v>
      </c>
      <c r="CX20" s="77">
        <f t="shared" si="19"/>
        <v>0</v>
      </c>
      <c r="CY20" s="78" t="e">
        <f>ROUNDUP((CE20*1+CJ20*0.64+CO20*0.36+CT20*0.14)/S3*100,0)</f>
        <v>#DIV/0!</v>
      </c>
      <c r="CZ20" s="78" t="e">
        <f>ROUNDUP((CF20*1+CK20*0.64+CP20*0.36+CU20*0.14)/U3*100,0)</f>
        <v>#DIV/0!</v>
      </c>
      <c r="DA20" s="78" t="e">
        <f>ROUNDUP((CG20*1+CL20*0.64+CQ20*0.36+CV20*0.14)/W3*100,0)</f>
        <v>#DIV/0!</v>
      </c>
      <c r="DB20" s="78" t="e">
        <f>ROUNDUP((CH20*1+CM20*0.64+CR20*0.36+CW20*0.14)/Y3*100,0)</f>
        <v>#DIV/0!</v>
      </c>
      <c r="DC20" s="78" t="e">
        <f>ROUNDUP((CI20*1+CN20*0.64+CS20*0.36+CX20*0.14)/Y3*100,0)</f>
        <v>#DIV/0!</v>
      </c>
    </row>
    <row r="21" spans="1:107" ht="14.25" thickBot="1">
      <c r="A21" s="24">
        <v>12</v>
      </c>
      <c r="B21" s="37" t="s">
        <v>139</v>
      </c>
      <c r="C21" s="16"/>
      <c r="D21" s="16"/>
      <c r="E21" s="16"/>
      <c r="F21" s="22"/>
      <c r="G21" s="103" t="e">
        <f t="shared" si="20"/>
        <v>#DIV/0!</v>
      </c>
      <c r="H21" s="17"/>
      <c r="I21" s="18"/>
      <c r="J21" s="18"/>
      <c r="K21" s="20"/>
      <c r="L21" s="86" t="e">
        <f t="shared" si="21"/>
        <v>#DIV/0!</v>
      </c>
      <c r="M21" s="11"/>
      <c r="N21" s="11"/>
      <c r="O21" s="11"/>
      <c r="P21" s="12"/>
      <c r="Q21" s="87" t="e">
        <f t="shared" si="22"/>
        <v>#DIV/0!</v>
      </c>
      <c r="R21" s="11"/>
      <c r="S21" s="11"/>
      <c r="T21" s="11"/>
      <c r="U21" s="12"/>
      <c r="V21" s="87" t="e">
        <f t="shared" si="23"/>
        <v>#DIV/0!</v>
      </c>
      <c r="W21" s="11"/>
      <c r="X21" s="11"/>
      <c r="Y21" s="11"/>
      <c r="Z21" s="12"/>
      <c r="AA21" s="87" t="e">
        <f t="shared" si="24"/>
        <v>#DIV/0!</v>
      </c>
      <c r="AB21" s="17"/>
      <c r="AC21" s="18"/>
      <c r="AD21" s="19"/>
      <c r="AE21" s="20"/>
      <c r="AF21" s="87" t="e">
        <f t="shared" si="25"/>
        <v>#DIV/0!</v>
      </c>
      <c r="AG21" s="17"/>
      <c r="AH21" s="14"/>
      <c r="AI21" s="20"/>
      <c r="AJ21" s="20"/>
      <c r="AK21" s="105" t="e">
        <f t="shared" si="26"/>
        <v>#DIV/0!</v>
      </c>
      <c r="AL21" s="15"/>
      <c r="AM21" s="15"/>
      <c r="AN21" s="16"/>
      <c r="AO21" s="22"/>
      <c r="AP21" s="88" t="e">
        <f t="shared" si="27"/>
        <v>#DIV/0!</v>
      </c>
      <c r="AQ21" s="14"/>
      <c r="AR21" s="22"/>
      <c r="AS21" s="22"/>
      <c r="AT21" s="22"/>
      <c r="AU21" s="88" t="e">
        <f t="shared" si="28"/>
        <v>#DIV/0!</v>
      </c>
      <c r="AV21" s="14"/>
      <c r="AW21" s="22"/>
      <c r="AX21" s="22"/>
      <c r="AY21" s="22"/>
      <c r="AZ21" s="89" t="e">
        <f t="shared" si="29"/>
        <v>#DIV/0!</v>
      </c>
      <c r="BA21" s="14"/>
      <c r="BB21" s="22"/>
      <c r="BC21" s="22"/>
      <c r="BD21" s="22"/>
      <c r="BE21" s="89" t="e">
        <f t="shared" si="30"/>
        <v>#DIV/0!</v>
      </c>
      <c r="BF21" s="15"/>
      <c r="BG21" s="16"/>
      <c r="BH21" s="16"/>
      <c r="BI21" s="22"/>
      <c r="BJ21" s="89" t="e">
        <f t="shared" si="31"/>
        <v>#DIV/0!</v>
      </c>
      <c r="BK21" s="15"/>
      <c r="BL21" s="16"/>
      <c r="BM21" s="14"/>
      <c r="BN21" s="22"/>
      <c r="BO21" s="118" t="e">
        <f t="shared" si="32"/>
        <v>#DIV/0!</v>
      </c>
      <c r="BP21" s="119"/>
      <c r="BQ21" s="119"/>
      <c r="BR21" s="119"/>
      <c r="BS21" s="120"/>
      <c r="BT21" s="88" t="e">
        <f t="shared" si="33"/>
        <v>#DIV/0!</v>
      </c>
      <c r="BU21" s="15"/>
      <c r="BV21" s="16"/>
      <c r="BW21" s="16"/>
      <c r="BX21" s="22"/>
      <c r="BY21" s="88" t="e">
        <f t="shared" si="34"/>
        <v>#DIV/0!</v>
      </c>
      <c r="BZ21" s="15"/>
      <c r="CA21" s="16"/>
      <c r="CB21" s="16"/>
      <c r="CC21" s="22"/>
      <c r="CD21" s="88" t="e">
        <f t="shared" si="35"/>
        <v>#DIV/0!</v>
      </c>
      <c r="CE21" s="83">
        <f t="shared" si="0"/>
        <v>0</v>
      </c>
      <c r="CF21" s="77">
        <f t="shared" si="1"/>
        <v>0</v>
      </c>
      <c r="CG21" s="77">
        <f t="shared" si="2"/>
        <v>0</v>
      </c>
      <c r="CH21" s="77">
        <f t="shared" si="3"/>
        <v>0</v>
      </c>
      <c r="CI21" s="77">
        <f t="shared" si="4"/>
        <v>0</v>
      </c>
      <c r="CJ21" s="77">
        <f t="shared" si="5"/>
        <v>0</v>
      </c>
      <c r="CK21" s="77">
        <f t="shared" si="6"/>
        <v>0</v>
      </c>
      <c r="CL21" s="77">
        <f t="shared" si="7"/>
        <v>0</v>
      </c>
      <c r="CM21" s="77">
        <f t="shared" si="8"/>
        <v>0</v>
      </c>
      <c r="CN21" s="77">
        <f t="shared" si="9"/>
        <v>0</v>
      </c>
      <c r="CO21" s="77">
        <f t="shared" si="10"/>
        <v>0</v>
      </c>
      <c r="CP21" s="77">
        <f t="shared" si="11"/>
        <v>0</v>
      </c>
      <c r="CQ21" s="77">
        <f t="shared" si="12"/>
        <v>0</v>
      </c>
      <c r="CR21" s="77">
        <f t="shared" si="13"/>
        <v>0</v>
      </c>
      <c r="CS21" s="77">
        <f t="shared" si="14"/>
        <v>0</v>
      </c>
      <c r="CT21" s="77">
        <f t="shared" si="15"/>
        <v>0</v>
      </c>
      <c r="CU21" s="77">
        <f t="shared" si="16"/>
        <v>0</v>
      </c>
      <c r="CV21" s="77">
        <f t="shared" si="17"/>
        <v>0</v>
      </c>
      <c r="CW21" s="77">
        <f t="shared" si="18"/>
        <v>0</v>
      </c>
      <c r="CX21" s="77">
        <f t="shared" si="19"/>
        <v>0</v>
      </c>
      <c r="CY21" s="78" t="e">
        <f>ROUNDUP((CE21*1+CJ21*0.64+CO21*0.36+CT21*0.14)/S3*100,0)</f>
        <v>#DIV/0!</v>
      </c>
      <c r="CZ21" s="78" t="e">
        <f>ROUNDUP((CF21*1+CK21*0.64+CP21*0.36+CU21*0.14)/U3*100,0)</f>
        <v>#DIV/0!</v>
      </c>
      <c r="DA21" s="78" t="e">
        <f>ROUNDUP((CG21*1+CL21*0.64+CQ21*0.36+CV21*0.14)/W3*100,0)</f>
        <v>#DIV/0!</v>
      </c>
      <c r="DB21" s="78" t="e">
        <f>ROUNDUP((CH21*1+CM21*0.64+CR21*0.36+CW21*0.14)/Y3*100,0)</f>
        <v>#DIV/0!</v>
      </c>
      <c r="DC21" s="78" t="e">
        <f>ROUNDUP((CI21*1+CN21*0.64+CS21*0.36+CX21*0.14)/Y3*100,0)</f>
        <v>#DIV/0!</v>
      </c>
    </row>
    <row r="22" spans="1:107" ht="14.25" thickBot="1">
      <c r="A22" s="24">
        <v>13</v>
      </c>
      <c r="B22" s="37" t="s">
        <v>140</v>
      </c>
      <c r="C22" s="16"/>
      <c r="D22" s="16"/>
      <c r="E22" s="16"/>
      <c r="F22" s="22"/>
      <c r="G22" s="103" t="e">
        <f t="shared" si="20"/>
        <v>#DIV/0!</v>
      </c>
      <c r="H22" s="66"/>
      <c r="I22" s="39"/>
      <c r="J22" s="39"/>
      <c r="K22" s="68"/>
      <c r="L22" s="86" t="e">
        <f t="shared" si="21"/>
        <v>#DIV/0!</v>
      </c>
      <c r="M22" s="123"/>
      <c r="N22" s="123"/>
      <c r="O22" s="123"/>
      <c r="P22" s="124"/>
      <c r="Q22" s="87" t="e">
        <f t="shared" si="22"/>
        <v>#DIV/0!</v>
      </c>
      <c r="R22" s="123"/>
      <c r="S22" s="123"/>
      <c r="T22" s="123"/>
      <c r="U22" s="124"/>
      <c r="V22" s="87" t="e">
        <f t="shared" si="23"/>
        <v>#DIV/0!</v>
      </c>
      <c r="W22" s="123"/>
      <c r="X22" s="123"/>
      <c r="Y22" s="123"/>
      <c r="Z22" s="124"/>
      <c r="AA22" s="87" t="e">
        <f t="shared" si="24"/>
        <v>#DIV/0!</v>
      </c>
      <c r="AB22" s="66"/>
      <c r="AC22" s="39"/>
      <c r="AD22" s="67"/>
      <c r="AE22" s="68"/>
      <c r="AF22" s="87" t="e">
        <f t="shared" si="25"/>
        <v>#DIV/0!</v>
      </c>
      <c r="AG22" s="66"/>
      <c r="AH22" s="69"/>
      <c r="AI22" s="68"/>
      <c r="AJ22" s="68"/>
      <c r="AK22" s="105" t="e">
        <f t="shared" si="26"/>
        <v>#DIV/0!</v>
      </c>
      <c r="AL22" s="70"/>
      <c r="AM22" s="70"/>
      <c r="AN22" s="40"/>
      <c r="AO22" s="71"/>
      <c r="AP22" s="88" t="e">
        <f t="shared" si="27"/>
        <v>#DIV/0!</v>
      </c>
      <c r="AQ22" s="69"/>
      <c r="AR22" s="71"/>
      <c r="AS22" s="71"/>
      <c r="AT22" s="71"/>
      <c r="AU22" s="88" t="e">
        <f t="shared" si="28"/>
        <v>#DIV/0!</v>
      </c>
      <c r="AV22" s="69"/>
      <c r="AW22" s="71"/>
      <c r="AX22" s="71"/>
      <c r="AY22" s="71"/>
      <c r="AZ22" s="89" t="e">
        <f t="shared" si="29"/>
        <v>#DIV/0!</v>
      </c>
      <c r="BA22" s="69"/>
      <c r="BB22" s="71"/>
      <c r="BC22" s="71"/>
      <c r="BD22" s="71"/>
      <c r="BE22" s="89" t="e">
        <f t="shared" si="30"/>
        <v>#DIV/0!</v>
      </c>
      <c r="BF22" s="70"/>
      <c r="BG22" s="40"/>
      <c r="BH22" s="40"/>
      <c r="BI22" s="71"/>
      <c r="BJ22" s="89" t="e">
        <f t="shared" si="31"/>
        <v>#DIV/0!</v>
      </c>
      <c r="BK22" s="70"/>
      <c r="BL22" s="40"/>
      <c r="BM22" s="40"/>
      <c r="BN22" s="71"/>
      <c r="BO22" s="118" t="e">
        <f t="shared" si="32"/>
        <v>#DIV/0!</v>
      </c>
      <c r="BP22" s="125"/>
      <c r="BQ22" s="125"/>
      <c r="BR22" s="125"/>
      <c r="BS22" s="126"/>
      <c r="BT22" s="88" t="e">
        <f t="shared" si="33"/>
        <v>#DIV/0!</v>
      </c>
      <c r="BU22" s="70"/>
      <c r="BV22" s="40"/>
      <c r="BW22" s="40"/>
      <c r="BX22" s="71"/>
      <c r="BY22" s="88" t="e">
        <f t="shared" si="34"/>
        <v>#DIV/0!</v>
      </c>
      <c r="BZ22" s="70"/>
      <c r="CA22" s="40"/>
      <c r="CB22" s="40"/>
      <c r="CC22" s="69"/>
      <c r="CD22" s="88" t="e">
        <f t="shared" si="35"/>
        <v>#DIV/0!</v>
      </c>
      <c r="CE22" s="83">
        <f t="shared" si="0"/>
        <v>0</v>
      </c>
      <c r="CF22" s="77">
        <f t="shared" si="1"/>
        <v>0</v>
      </c>
      <c r="CG22" s="77">
        <f t="shared" si="2"/>
        <v>0</v>
      </c>
      <c r="CH22" s="77">
        <f t="shared" si="3"/>
        <v>0</v>
      </c>
      <c r="CI22" s="77">
        <f t="shared" si="4"/>
        <v>0</v>
      </c>
      <c r="CJ22" s="77">
        <f t="shared" si="5"/>
        <v>0</v>
      </c>
      <c r="CK22" s="77">
        <f t="shared" si="6"/>
        <v>0</v>
      </c>
      <c r="CL22" s="77">
        <f t="shared" si="7"/>
        <v>0</v>
      </c>
      <c r="CM22" s="77">
        <f t="shared" si="8"/>
        <v>0</v>
      </c>
      <c r="CN22" s="77">
        <f t="shared" si="9"/>
        <v>0</v>
      </c>
      <c r="CO22" s="77">
        <f t="shared" si="10"/>
        <v>0</v>
      </c>
      <c r="CP22" s="77">
        <f t="shared" si="11"/>
        <v>0</v>
      </c>
      <c r="CQ22" s="77">
        <f t="shared" si="12"/>
        <v>0</v>
      </c>
      <c r="CR22" s="77">
        <f t="shared" si="13"/>
        <v>0</v>
      </c>
      <c r="CS22" s="77">
        <f t="shared" si="14"/>
        <v>0</v>
      </c>
      <c r="CT22" s="77">
        <f t="shared" si="15"/>
        <v>0</v>
      </c>
      <c r="CU22" s="77">
        <f t="shared" si="16"/>
        <v>0</v>
      </c>
      <c r="CV22" s="77">
        <f t="shared" si="17"/>
        <v>0</v>
      </c>
      <c r="CW22" s="77">
        <f t="shared" si="18"/>
        <v>0</v>
      </c>
      <c r="CX22" s="77">
        <f t="shared" si="19"/>
        <v>0</v>
      </c>
      <c r="CY22" s="78" t="e">
        <f>ROUNDUP((CE22*1+CJ22*0.64+CO22*0.36+CT22*0.14)/S3*100,0)</f>
        <v>#DIV/0!</v>
      </c>
      <c r="CZ22" s="78" t="e">
        <f>ROUNDUP((CF22*1+CK22*0.64+CP22*0.36+CU22*0.14)/U3*100,0)</f>
        <v>#DIV/0!</v>
      </c>
      <c r="DA22" s="78" t="e">
        <f>ROUNDUP((CG22*1+CL22*0.64+CQ22*0.36+CV22*0.14)/W3*100,0)</f>
        <v>#DIV/0!</v>
      </c>
      <c r="DB22" s="78" t="e">
        <f>ROUNDUP((CH22*1+CM22*0.64+CR22*0.36+CW22*0.14)/Y3*100,0)</f>
        <v>#DIV/0!</v>
      </c>
      <c r="DC22" s="78" t="e">
        <f>ROUNDUP((CI22*1+CN22*0.64+CS22*0.36+CX22*0.14)/Y3*100,0)</f>
        <v>#DIV/0!</v>
      </c>
    </row>
    <row r="23" spans="1:107" ht="14.25" thickBot="1">
      <c r="A23" s="24">
        <v>14</v>
      </c>
      <c r="B23" s="37" t="s">
        <v>141</v>
      </c>
      <c r="C23" s="16"/>
      <c r="D23" s="16"/>
      <c r="E23" s="16"/>
      <c r="F23" s="22"/>
      <c r="G23" s="18"/>
      <c r="H23" s="18"/>
      <c r="I23" s="18"/>
      <c r="J23" s="18"/>
      <c r="K23" s="1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8"/>
      <c r="AC23" s="18"/>
      <c r="AD23" s="18"/>
      <c r="AE23" s="18"/>
      <c r="AF23" s="10"/>
      <c r="AG23" s="18"/>
      <c r="AH23" s="16"/>
      <c r="AI23" s="18"/>
      <c r="AJ23" s="18"/>
      <c r="AK23" s="129"/>
      <c r="AL23" s="16"/>
      <c r="AM23" s="16"/>
      <c r="AN23" s="16"/>
      <c r="AO23" s="16"/>
      <c r="AP23" s="119"/>
      <c r="AQ23" s="16"/>
      <c r="AR23" s="16"/>
      <c r="AS23" s="16"/>
      <c r="AT23" s="16"/>
      <c r="AU23" s="119"/>
      <c r="AV23" s="16"/>
      <c r="AW23" s="16"/>
      <c r="AX23" s="16"/>
      <c r="AY23" s="16"/>
      <c r="AZ23" s="119"/>
      <c r="BA23" s="16"/>
      <c r="BB23" s="16"/>
      <c r="BC23" s="16"/>
      <c r="BD23" s="16"/>
      <c r="BE23" s="119"/>
      <c r="BF23" s="16"/>
      <c r="BG23" s="16"/>
      <c r="BH23" s="16"/>
      <c r="BI23" s="16"/>
      <c r="BJ23" s="119"/>
      <c r="BK23" s="16"/>
      <c r="BL23" s="16"/>
      <c r="BM23" s="16"/>
      <c r="BN23" s="16"/>
      <c r="BO23" s="119"/>
      <c r="BP23" s="119"/>
      <c r="BQ23" s="119"/>
      <c r="BR23" s="119"/>
      <c r="BS23" s="119"/>
      <c r="BT23" s="119"/>
      <c r="BU23" s="16"/>
      <c r="BV23" s="16"/>
      <c r="BW23" s="16"/>
      <c r="BX23" s="16"/>
      <c r="BY23" s="119"/>
      <c r="BZ23" s="16"/>
      <c r="CA23" s="16"/>
      <c r="CB23" s="16"/>
      <c r="CC23" s="16"/>
      <c r="CD23" s="119"/>
      <c r="CE23" s="83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8"/>
      <c r="CZ23" s="78"/>
      <c r="DA23" s="78"/>
      <c r="DB23" s="78"/>
      <c r="DC23" s="78"/>
    </row>
    <row r="24" spans="1:107" ht="14.25" thickBot="1">
      <c r="A24" s="24">
        <v>15</v>
      </c>
      <c r="B24" s="37"/>
      <c r="C24" s="16"/>
      <c r="D24" s="16"/>
      <c r="E24" s="16"/>
      <c r="F24" s="22"/>
      <c r="G24" s="18"/>
      <c r="H24" s="18"/>
      <c r="I24" s="18"/>
      <c r="J24" s="18"/>
      <c r="K24" s="1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8"/>
      <c r="AC24" s="18"/>
      <c r="AD24" s="18"/>
      <c r="AE24" s="18"/>
      <c r="AF24" s="10"/>
      <c r="AG24" s="18"/>
      <c r="AH24" s="16"/>
      <c r="AI24" s="18"/>
      <c r="AJ24" s="18"/>
      <c r="AK24" s="129"/>
      <c r="AL24" s="16"/>
      <c r="AM24" s="16"/>
      <c r="AN24" s="16"/>
      <c r="AO24" s="16"/>
      <c r="AP24" s="119"/>
      <c r="AQ24" s="16"/>
      <c r="AR24" s="16"/>
      <c r="AS24" s="16"/>
      <c r="AT24" s="16"/>
      <c r="AU24" s="119"/>
      <c r="AV24" s="16"/>
      <c r="AW24" s="16"/>
      <c r="AX24" s="16"/>
      <c r="AY24" s="16"/>
      <c r="AZ24" s="119"/>
      <c r="BA24" s="16"/>
      <c r="BB24" s="16"/>
      <c r="BC24" s="16"/>
      <c r="BD24" s="16"/>
      <c r="BE24" s="119"/>
      <c r="BF24" s="16"/>
      <c r="BG24" s="16"/>
      <c r="BH24" s="16"/>
      <c r="BI24" s="16"/>
      <c r="BJ24" s="119"/>
      <c r="BK24" s="16"/>
      <c r="BL24" s="16"/>
      <c r="BM24" s="16"/>
      <c r="BN24" s="16"/>
      <c r="BO24" s="119"/>
      <c r="BP24" s="119"/>
      <c r="BQ24" s="119"/>
      <c r="BR24" s="119"/>
      <c r="BS24" s="119"/>
      <c r="BT24" s="119"/>
      <c r="BU24" s="16"/>
      <c r="BV24" s="16"/>
      <c r="BW24" s="16"/>
      <c r="BX24" s="16"/>
      <c r="BY24" s="119"/>
      <c r="BZ24" s="16"/>
      <c r="CA24" s="16"/>
      <c r="CB24" s="16"/>
      <c r="CC24" s="16"/>
      <c r="CD24" s="119"/>
      <c r="CE24" s="83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8"/>
      <c r="CZ24" s="78"/>
      <c r="DA24" s="78"/>
      <c r="DB24" s="78"/>
      <c r="DC24" s="78"/>
    </row>
    <row r="25" spans="1:107" ht="14.25" thickBot="1">
      <c r="A25" s="24">
        <v>16</v>
      </c>
      <c r="B25" s="37"/>
      <c r="C25" s="16"/>
      <c r="D25" s="16"/>
      <c r="E25" s="16"/>
      <c r="F25" s="22"/>
      <c r="G25" s="18"/>
      <c r="H25" s="18"/>
      <c r="I25" s="18"/>
      <c r="J25" s="18"/>
      <c r="K25" s="18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8"/>
      <c r="AC25" s="18"/>
      <c r="AD25" s="18"/>
      <c r="AE25" s="18"/>
      <c r="AF25" s="10"/>
      <c r="AG25" s="18"/>
      <c r="AH25" s="16"/>
      <c r="AI25" s="18"/>
      <c r="AJ25" s="18"/>
      <c r="AK25" s="129"/>
      <c r="AL25" s="16"/>
      <c r="AM25" s="16"/>
      <c r="AN25" s="16"/>
      <c r="AO25" s="16"/>
      <c r="AP25" s="119"/>
      <c r="AQ25" s="16"/>
      <c r="AR25" s="16"/>
      <c r="AS25" s="16"/>
      <c r="AT25" s="16"/>
      <c r="AU25" s="119"/>
      <c r="AV25" s="16"/>
      <c r="AW25" s="16"/>
      <c r="AX25" s="16"/>
      <c r="AY25" s="16"/>
      <c r="AZ25" s="119"/>
      <c r="BA25" s="16"/>
      <c r="BB25" s="16"/>
      <c r="BC25" s="16"/>
      <c r="BD25" s="16"/>
      <c r="BE25" s="119"/>
      <c r="BF25" s="16"/>
      <c r="BG25" s="16"/>
      <c r="BH25" s="16"/>
      <c r="BI25" s="16"/>
      <c r="BJ25" s="119"/>
      <c r="BK25" s="16"/>
      <c r="BL25" s="16"/>
      <c r="BM25" s="16"/>
      <c r="BN25" s="16"/>
      <c r="BO25" s="119"/>
      <c r="BP25" s="119"/>
      <c r="BQ25" s="119"/>
      <c r="BR25" s="119"/>
      <c r="BS25" s="119"/>
      <c r="BT25" s="119"/>
      <c r="BU25" s="16"/>
      <c r="BV25" s="16"/>
      <c r="BW25" s="16"/>
      <c r="BX25" s="16"/>
      <c r="BY25" s="119"/>
      <c r="BZ25" s="16"/>
      <c r="CA25" s="16"/>
      <c r="CB25" s="16"/>
      <c r="CC25" s="16"/>
      <c r="CD25" s="119"/>
      <c r="CE25" s="83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8"/>
      <c r="CZ25" s="78"/>
      <c r="DA25" s="78"/>
      <c r="DB25" s="78"/>
      <c r="DC25" s="78"/>
    </row>
    <row r="26" spans="1:107" ht="14.25" thickBot="1">
      <c r="A26" s="4">
        <v>17</v>
      </c>
      <c r="B26" s="109"/>
      <c r="C26" s="21"/>
      <c r="D26" s="21"/>
      <c r="E26" s="21"/>
      <c r="F26" s="122"/>
      <c r="G26" s="18"/>
      <c r="H26" s="18"/>
      <c r="I26" s="18"/>
      <c r="J26" s="18"/>
      <c r="K26" s="18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8"/>
      <c r="AC26" s="18"/>
      <c r="AD26" s="18"/>
      <c r="AE26" s="18"/>
      <c r="AF26" s="10"/>
      <c r="AG26" s="18"/>
      <c r="AH26" s="16"/>
      <c r="AI26" s="18"/>
      <c r="AJ26" s="18"/>
      <c r="AK26" s="129"/>
      <c r="AL26" s="16"/>
      <c r="AM26" s="16"/>
      <c r="AN26" s="16"/>
      <c r="AO26" s="16"/>
      <c r="AP26" s="119"/>
      <c r="AQ26" s="16"/>
      <c r="AR26" s="16"/>
      <c r="AS26" s="16"/>
      <c r="AT26" s="16"/>
      <c r="AU26" s="119"/>
      <c r="AV26" s="16"/>
      <c r="AW26" s="16"/>
      <c r="AX26" s="16"/>
      <c r="AY26" s="16"/>
      <c r="AZ26" s="119"/>
      <c r="BA26" s="16"/>
      <c r="BB26" s="16"/>
      <c r="BC26" s="16"/>
      <c r="BD26" s="16"/>
      <c r="BE26" s="119"/>
      <c r="BF26" s="16"/>
      <c r="BG26" s="16"/>
      <c r="BH26" s="16"/>
      <c r="BI26" s="16"/>
      <c r="BJ26" s="119"/>
      <c r="BK26" s="16"/>
      <c r="BL26" s="16"/>
      <c r="BM26" s="16"/>
      <c r="BN26" s="16"/>
      <c r="BO26" s="119"/>
      <c r="BP26" s="119"/>
      <c r="BQ26" s="119"/>
      <c r="BR26" s="119"/>
      <c r="BS26" s="119"/>
      <c r="BT26" s="119"/>
      <c r="BU26" s="16"/>
      <c r="BV26" s="16"/>
      <c r="BW26" s="16"/>
      <c r="BX26" s="16"/>
      <c r="BY26" s="119"/>
      <c r="BZ26" s="16"/>
      <c r="CA26" s="16"/>
      <c r="CB26" s="16"/>
      <c r="CC26" s="16"/>
      <c r="CD26" s="119"/>
      <c r="CE26" s="83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8"/>
      <c r="CZ26" s="78"/>
      <c r="DA26" s="78"/>
      <c r="DB26" s="78"/>
      <c r="DC26" s="78"/>
    </row>
    <row r="27" spans="1:107" ht="14.25" thickBot="1">
      <c r="A27" s="5">
        <v>18</v>
      </c>
      <c r="B27" s="37"/>
      <c r="C27" s="21"/>
      <c r="D27" s="21"/>
      <c r="E27" s="21"/>
      <c r="F27" s="21"/>
      <c r="G27" s="34"/>
      <c r="H27" s="34"/>
      <c r="I27" s="34"/>
      <c r="J27" s="34"/>
      <c r="K27" s="34"/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82"/>
      <c r="AB27" s="82"/>
      <c r="AC27" s="34"/>
      <c r="AD27" s="127"/>
      <c r="AE27" s="81"/>
      <c r="AF27" s="81"/>
      <c r="AG27" s="34"/>
      <c r="AH27" s="128"/>
      <c r="AI27" s="81"/>
      <c r="AJ27" s="34"/>
      <c r="AK27" s="84"/>
      <c r="AL27" s="84"/>
      <c r="AM27" s="84"/>
      <c r="AN27" s="65"/>
      <c r="AO27" s="6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128"/>
      <c r="CD27" s="85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107"/>
    </row>
    <row r="28" spans="1:107" ht="14.25" thickBot="1">
      <c r="A28" s="4">
        <v>19</v>
      </c>
      <c r="B28" s="37"/>
      <c r="C28" s="21"/>
      <c r="D28" s="21"/>
      <c r="E28" s="21"/>
      <c r="F28" s="21"/>
      <c r="G28" s="18"/>
      <c r="H28" s="18"/>
      <c r="I28" s="18"/>
      <c r="J28" s="18"/>
      <c r="K28" s="18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  <c r="AD28" s="19"/>
      <c r="AE28" s="20"/>
      <c r="AF28" s="20"/>
      <c r="AG28" s="18"/>
      <c r="AH28" s="14"/>
      <c r="AI28" s="20"/>
      <c r="AJ28" s="18"/>
      <c r="AK28" s="15"/>
      <c r="AL28" s="15"/>
      <c r="AM28" s="15"/>
      <c r="AN28" s="16"/>
      <c r="AO28" s="1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4"/>
      <c r="CD28" s="22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107"/>
    </row>
    <row r="29" spans="1:107" ht="14.25" thickBot="1">
      <c r="A29" s="57">
        <v>20</v>
      </c>
      <c r="B29" s="100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39"/>
      <c r="AD29" s="67"/>
      <c r="AE29" s="68"/>
      <c r="AF29" s="68"/>
      <c r="AG29" s="39"/>
      <c r="AH29" s="69"/>
      <c r="AI29" s="68"/>
      <c r="AJ29" s="39"/>
      <c r="AK29" s="70"/>
      <c r="AL29" s="70"/>
      <c r="AM29" s="70"/>
      <c r="AN29" s="40"/>
      <c r="AO29" s="40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69"/>
      <c r="CD29" s="71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98"/>
      <c r="CZ29" s="98"/>
      <c r="DA29" s="98"/>
      <c r="DB29" s="98"/>
      <c r="DC29" s="99"/>
    </row>
    <row r="30" spans="1:107" ht="13.5" thickBot="1">
      <c r="A30" s="184" t="s">
        <v>61</v>
      </c>
      <c r="B30" s="185"/>
      <c r="C30" s="74">
        <f>COUNTIF(C10:C23,5)</f>
        <v>0</v>
      </c>
      <c r="D30" s="74">
        <f t="shared" ref="D30:BO30" si="36">COUNTIF(D10:D23,5)</f>
        <v>0</v>
      </c>
      <c r="E30" s="74">
        <f t="shared" si="36"/>
        <v>0</v>
      </c>
      <c r="F30" s="74">
        <f t="shared" si="36"/>
        <v>0</v>
      </c>
      <c r="G30" s="74">
        <f t="shared" si="36"/>
        <v>0</v>
      </c>
      <c r="H30" s="74">
        <f t="shared" si="36"/>
        <v>0</v>
      </c>
      <c r="I30" s="74">
        <f t="shared" si="36"/>
        <v>0</v>
      </c>
      <c r="J30" s="74">
        <f t="shared" si="36"/>
        <v>0</v>
      </c>
      <c r="K30" s="74">
        <f t="shared" si="36"/>
        <v>0</v>
      </c>
      <c r="L30" s="74">
        <f t="shared" si="36"/>
        <v>0</v>
      </c>
      <c r="M30" s="74">
        <f t="shared" si="36"/>
        <v>0</v>
      </c>
      <c r="N30" s="74">
        <f t="shared" si="36"/>
        <v>0</v>
      </c>
      <c r="O30" s="74">
        <f t="shared" si="36"/>
        <v>0</v>
      </c>
      <c r="P30" s="74">
        <f t="shared" si="36"/>
        <v>0</v>
      </c>
      <c r="Q30" s="74">
        <f t="shared" si="36"/>
        <v>0</v>
      </c>
      <c r="R30" s="74">
        <f t="shared" si="36"/>
        <v>0</v>
      </c>
      <c r="S30" s="74">
        <f t="shared" si="36"/>
        <v>0</v>
      </c>
      <c r="T30" s="74">
        <f t="shared" si="36"/>
        <v>0</v>
      </c>
      <c r="U30" s="74">
        <f t="shared" si="36"/>
        <v>0</v>
      </c>
      <c r="V30" s="74">
        <f t="shared" si="36"/>
        <v>0</v>
      </c>
      <c r="W30" s="74">
        <f t="shared" si="36"/>
        <v>0</v>
      </c>
      <c r="X30" s="74">
        <f t="shared" si="36"/>
        <v>0</v>
      </c>
      <c r="Y30" s="74">
        <f t="shared" si="36"/>
        <v>0</v>
      </c>
      <c r="Z30" s="74">
        <f t="shared" si="36"/>
        <v>0</v>
      </c>
      <c r="AA30" s="74">
        <f t="shared" si="36"/>
        <v>0</v>
      </c>
      <c r="AB30" s="74">
        <f t="shared" si="36"/>
        <v>0</v>
      </c>
      <c r="AC30" s="74">
        <f t="shared" si="36"/>
        <v>0</v>
      </c>
      <c r="AD30" s="74">
        <f t="shared" si="36"/>
        <v>0</v>
      </c>
      <c r="AE30" s="74">
        <f t="shared" si="36"/>
        <v>0</v>
      </c>
      <c r="AF30" s="74">
        <f t="shared" si="36"/>
        <v>0</v>
      </c>
      <c r="AG30" s="74">
        <f t="shared" si="36"/>
        <v>0</v>
      </c>
      <c r="AH30" s="74">
        <f t="shared" si="36"/>
        <v>0</v>
      </c>
      <c r="AI30" s="74">
        <f t="shared" si="36"/>
        <v>0</v>
      </c>
      <c r="AJ30" s="74">
        <f t="shared" si="36"/>
        <v>0</v>
      </c>
      <c r="AK30" s="74">
        <f t="shared" si="36"/>
        <v>0</v>
      </c>
      <c r="AL30" s="74">
        <f t="shared" si="36"/>
        <v>0</v>
      </c>
      <c r="AM30" s="74">
        <f t="shared" si="36"/>
        <v>0</v>
      </c>
      <c r="AN30" s="74">
        <f t="shared" si="36"/>
        <v>0</v>
      </c>
      <c r="AO30" s="74">
        <f t="shared" si="36"/>
        <v>0</v>
      </c>
      <c r="AP30" s="74">
        <f t="shared" si="36"/>
        <v>0</v>
      </c>
      <c r="AQ30" s="74">
        <f t="shared" si="36"/>
        <v>0</v>
      </c>
      <c r="AR30" s="74">
        <f t="shared" si="36"/>
        <v>0</v>
      </c>
      <c r="AS30" s="74">
        <f t="shared" si="36"/>
        <v>0</v>
      </c>
      <c r="AT30" s="74">
        <f t="shared" si="36"/>
        <v>0</v>
      </c>
      <c r="AU30" s="74">
        <f t="shared" si="36"/>
        <v>0</v>
      </c>
      <c r="AV30" s="74">
        <f t="shared" si="36"/>
        <v>0</v>
      </c>
      <c r="AW30" s="74">
        <f t="shared" si="36"/>
        <v>0</v>
      </c>
      <c r="AX30" s="74">
        <f t="shared" si="36"/>
        <v>0</v>
      </c>
      <c r="AY30" s="74">
        <f t="shared" si="36"/>
        <v>0</v>
      </c>
      <c r="AZ30" s="74">
        <f t="shared" si="36"/>
        <v>0</v>
      </c>
      <c r="BA30" s="74">
        <f t="shared" si="36"/>
        <v>0</v>
      </c>
      <c r="BB30" s="74">
        <f t="shared" si="36"/>
        <v>0</v>
      </c>
      <c r="BC30" s="74">
        <f t="shared" si="36"/>
        <v>0</v>
      </c>
      <c r="BD30" s="74">
        <f t="shared" si="36"/>
        <v>0</v>
      </c>
      <c r="BE30" s="74">
        <f t="shared" si="36"/>
        <v>0</v>
      </c>
      <c r="BF30" s="74">
        <f t="shared" si="36"/>
        <v>0</v>
      </c>
      <c r="BG30" s="74">
        <f t="shared" si="36"/>
        <v>0</v>
      </c>
      <c r="BH30" s="74">
        <f t="shared" si="36"/>
        <v>0</v>
      </c>
      <c r="BI30" s="74">
        <f t="shared" si="36"/>
        <v>0</v>
      </c>
      <c r="BJ30" s="74">
        <f t="shared" si="36"/>
        <v>0</v>
      </c>
      <c r="BK30" s="74">
        <f t="shared" si="36"/>
        <v>0</v>
      </c>
      <c r="BL30" s="74">
        <f t="shared" si="36"/>
        <v>0</v>
      </c>
      <c r="BM30" s="74">
        <f t="shared" si="36"/>
        <v>0</v>
      </c>
      <c r="BN30" s="74">
        <f t="shared" si="36"/>
        <v>0</v>
      </c>
      <c r="BO30" s="74">
        <f t="shared" si="36"/>
        <v>0</v>
      </c>
      <c r="BP30" s="74">
        <f t="shared" ref="BP30:CD30" si="37">COUNTIF(BP10:BP23,5)</f>
        <v>0</v>
      </c>
      <c r="BQ30" s="74">
        <f t="shared" si="37"/>
        <v>0</v>
      </c>
      <c r="BR30" s="74">
        <f t="shared" si="37"/>
        <v>0</v>
      </c>
      <c r="BS30" s="74">
        <f t="shared" si="37"/>
        <v>0</v>
      </c>
      <c r="BT30" s="74">
        <f t="shared" si="37"/>
        <v>0</v>
      </c>
      <c r="BU30" s="74">
        <f t="shared" si="37"/>
        <v>0</v>
      </c>
      <c r="BV30" s="74">
        <f t="shared" si="37"/>
        <v>0</v>
      </c>
      <c r="BW30" s="74">
        <f t="shared" si="37"/>
        <v>0</v>
      </c>
      <c r="BX30" s="74">
        <f t="shared" si="37"/>
        <v>0</v>
      </c>
      <c r="BY30" s="74">
        <f t="shared" si="37"/>
        <v>0</v>
      </c>
      <c r="BZ30" s="74">
        <f t="shared" si="37"/>
        <v>0</v>
      </c>
      <c r="CA30" s="74">
        <f t="shared" si="37"/>
        <v>0</v>
      </c>
      <c r="CB30" s="74">
        <f t="shared" si="37"/>
        <v>0</v>
      </c>
      <c r="CC30" s="74">
        <f t="shared" si="37"/>
        <v>0</v>
      </c>
      <c r="CD30" s="74">
        <f t="shared" si="37"/>
        <v>0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186" t="s">
        <v>57</v>
      </c>
      <c r="CZ30" s="187"/>
      <c r="DA30" s="187"/>
      <c r="DB30" s="187"/>
      <c r="DC30" s="188"/>
    </row>
    <row r="31" spans="1:107" ht="13.5" thickBot="1">
      <c r="A31" s="189" t="s">
        <v>6</v>
      </c>
      <c r="B31" s="190"/>
      <c r="C31" s="74">
        <f>COUNTIF(C10:C23,4)</f>
        <v>0</v>
      </c>
      <c r="D31" s="74">
        <f t="shared" ref="D31:BO31" si="38">COUNTIF(D10:D23,4)</f>
        <v>0</v>
      </c>
      <c r="E31" s="74">
        <f t="shared" si="38"/>
        <v>0</v>
      </c>
      <c r="F31" s="74">
        <f t="shared" si="38"/>
        <v>0</v>
      </c>
      <c r="G31" s="74">
        <f t="shared" si="38"/>
        <v>0</v>
      </c>
      <c r="H31" s="74">
        <f t="shared" si="38"/>
        <v>0</v>
      </c>
      <c r="I31" s="74">
        <f t="shared" si="38"/>
        <v>0</v>
      </c>
      <c r="J31" s="74">
        <f t="shared" si="38"/>
        <v>0</v>
      </c>
      <c r="K31" s="74">
        <f t="shared" si="38"/>
        <v>0</v>
      </c>
      <c r="L31" s="74">
        <f t="shared" si="38"/>
        <v>0</v>
      </c>
      <c r="M31" s="74">
        <f t="shared" si="38"/>
        <v>0</v>
      </c>
      <c r="N31" s="74">
        <f t="shared" si="38"/>
        <v>0</v>
      </c>
      <c r="O31" s="74">
        <f t="shared" si="38"/>
        <v>0</v>
      </c>
      <c r="P31" s="74">
        <f t="shared" si="38"/>
        <v>0</v>
      </c>
      <c r="Q31" s="74">
        <f t="shared" si="38"/>
        <v>0</v>
      </c>
      <c r="R31" s="74">
        <f t="shared" si="38"/>
        <v>0</v>
      </c>
      <c r="S31" s="74">
        <f t="shared" si="38"/>
        <v>0</v>
      </c>
      <c r="T31" s="74">
        <f t="shared" si="38"/>
        <v>0</v>
      </c>
      <c r="U31" s="74">
        <f t="shared" si="38"/>
        <v>0</v>
      </c>
      <c r="V31" s="74">
        <f t="shared" si="38"/>
        <v>0</v>
      </c>
      <c r="W31" s="74">
        <f t="shared" si="38"/>
        <v>0</v>
      </c>
      <c r="X31" s="74">
        <f t="shared" si="38"/>
        <v>0</v>
      </c>
      <c r="Y31" s="74">
        <f t="shared" si="38"/>
        <v>0</v>
      </c>
      <c r="Z31" s="74">
        <f t="shared" si="38"/>
        <v>0</v>
      </c>
      <c r="AA31" s="74">
        <f t="shared" si="38"/>
        <v>0</v>
      </c>
      <c r="AB31" s="74">
        <f t="shared" si="38"/>
        <v>0</v>
      </c>
      <c r="AC31" s="74">
        <f t="shared" si="38"/>
        <v>0</v>
      </c>
      <c r="AD31" s="74">
        <f t="shared" si="38"/>
        <v>0</v>
      </c>
      <c r="AE31" s="74">
        <f t="shared" si="38"/>
        <v>0</v>
      </c>
      <c r="AF31" s="74">
        <f t="shared" si="38"/>
        <v>0</v>
      </c>
      <c r="AG31" s="74">
        <f t="shared" si="38"/>
        <v>0</v>
      </c>
      <c r="AH31" s="74">
        <f t="shared" si="38"/>
        <v>0</v>
      </c>
      <c r="AI31" s="74">
        <f t="shared" si="38"/>
        <v>0</v>
      </c>
      <c r="AJ31" s="74">
        <f t="shared" si="38"/>
        <v>0</v>
      </c>
      <c r="AK31" s="74">
        <f t="shared" si="38"/>
        <v>0</v>
      </c>
      <c r="AL31" s="74">
        <f t="shared" si="38"/>
        <v>0</v>
      </c>
      <c r="AM31" s="74">
        <f t="shared" si="38"/>
        <v>0</v>
      </c>
      <c r="AN31" s="74">
        <f t="shared" si="38"/>
        <v>0</v>
      </c>
      <c r="AO31" s="74">
        <f t="shared" si="38"/>
        <v>0</v>
      </c>
      <c r="AP31" s="74">
        <f t="shared" si="38"/>
        <v>0</v>
      </c>
      <c r="AQ31" s="74">
        <f t="shared" si="38"/>
        <v>0</v>
      </c>
      <c r="AR31" s="74">
        <f t="shared" si="38"/>
        <v>0</v>
      </c>
      <c r="AS31" s="74">
        <f t="shared" si="38"/>
        <v>0</v>
      </c>
      <c r="AT31" s="74">
        <f t="shared" si="38"/>
        <v>0</v>
      </c>
      <c r="AU31" s="74">
        <f t="shared" si="38"/>
        <v>0</v>
      </c>
      <c r="AV31" s="74">
        <f t="shared" si="38"/>
        <v>0</v>
      </c>
      <c r="AW31" s="74">
        <f t="shared" si="38"/>
        <v>0</v>
      </c>
      <c r="AX31" s="74">
        <f t="shared" si="38"/>
        <v>0</v>
      </c>
      <c r="AY31" s="74">
        <f t="shared" si="38"/>
        <v>0</v>
      </c>
      <c r="AZ31" s="74">
        <f t="shared" si="38"/>
        <v>0</v>
      </c>
      <c r="BA31" s="74">
        <f t="shared" si="38"/>
        <v>0</v>
      </c>
      <c r="BB31" s="74">
        <f t="shared" si="38"/>
        <v>0</v>
      </c>
      <c r="BC31" s="74">
        <f t="shared" si="38"/>
        <v>0</v>
      </c>
      <c r="BD31" s="74">
        <f t="shared" si="38"/>
        <v>0</v>
      </c>
      <c r="BE31" s="74">
        <f t="shared" si="38"/>
        <v>0</v>
      </c>
      <c r="BF31" s="74">
        <f t="shared" si="38"/>
        <v>0</v>
      </c>
      <c r="BG31" s="74">
        <f t="shared" si="38"/>
        <v>0</v>
      </c>
      <c r="BH31" s="74">
        <f t="shared" si="38"/>
        <v>0</v>
      </c>
      <c r="BI31" s="74">
        <f t="shared" si="38"/>
        <v>0</v>
      </c>
      <c r="BJ31" s="74">
        <f t="shared" si="38"/>
        <v>0</v>
      </c>
      <c r="BK31" s="74">
        <f t="shared" si="38"/>
        <v>0</v>
      </c>
      <c r="BL31" s="74">
        <f t="shared" si="38"/>
        <v>0</v>
      </c>
      <c r="BM31" s="74">
        <f t="shared" si="38"/>
        <v>0</v>
      </c>
      <c r="BN31" s="74">
        <f t="shared" si="38"/>
        <v>0</v>
      </c>
      <c r="BO31" s="74">
        <f t="shared" si="38"/>
        <v>0</v>
      </c>
      <c r="BP31" s="74">
        <f t="shared" ref="BP31:CD31" si="39">COUNTIF(BP10:BP23,4)</f>
        <v>0</v>
      </c>
      <c r="BQ31" s="74">
        <f t="shared" si="39"/>
        <v>0</v>
      </c>
      <c r="BR31" s="74">
        <f t="shared" si="39"/>
        <v>0</v>
      </c>
      <c r="BS31" s="74">
        <f t="shared" si="39"/>
        <v>0</v>
      </c>
      <c r="BT31" s="74">
        <f t="shared" si="39"/>
        <v>0</v>
      </c>
      <c r="BU31" s="74">
        <f t="shared" si="39"/>
        <v>0</v>
      </c>
      <c r="BV31" s="74">
        <f t="shared" si="39"/>
        <v>0</v>
      </c>
      <c r="BW31" s="74">
        <f t="shared" si="39"/>
        <v>0</v>
      </c>
      <c r="BX31" s="74">
        <f t="shared" si="39"/>
        <v>0</v>
      </c>
      <c r="BY31" s="74">
        <f t="shared" si="39"/>
        <v>0</v>
      </c>
      <c r="BZ31" s="74">
        <f t="shared" si="39"/>
        <v>0</v>
      </c>
      <c r="CA31" s="74">
        <f t="shared" si="39"/>
        <v>0</v>
      </c>
      <c r="CB31" s="74">
        <f t="shared" si="39"/>
        <v>0</v>
      </c>
      <c r="CC31" s="74">
        <f t="shared" si="39"/>
        <v>0</v>
      </c>
      <c r="CD31" s="74">
        <f t="shared" si="39"/>
        <v>0</v>
      </c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96" t="e">
        <f>AVERAGE(CY10:CY22)</f>
        <v>#DIV/0!</v>
      </c>
      <c r="CZ31" s="96" t="e">
        <f>AVERAGE(CZ10:CZ22)</f>
        <v>#DIV/0!</v>
      </c>
      <c r="DA31" s="96" t="e">
        <f>AVERAGE(DA10:DA22)</f>
        <v>#DIV/0!</v>
      </c>
      <c r="DB31" s="96" t="e">
        <f>AVERAGE(DB10:DB22)</f>
        <v>#DIV/0!</v>
      </c>
      <c r="DC31" s="97" t="e">
        <f>AVERAGE(DC10:DC22)</f>
        <v>#DIV/0!</v>
      </c>
    </row>
    <row r="32" spans="1:107" ht="13.5" thickBot="1">
      <c r="A32" s="191" t="s">
        <v>7</v>
      </c>
      <c r="B32" s="192"/>
      <c r="C32" s="74">
        <f>COUNTIF(C10:C23,3)</f>
        <v>0</v>
      </c>
      <c r="D32" s="74">
        <f t="shared" ref="D32:BO32" si="40">COUNTIF(D10:D23,3)</f>
        <v>0</v>
      </c>
      <c r="E32" s="74">
        <f t="shared" si="40"/>
        <v>0</v>
      </c>
      <c r="F32" s="74">
        <f t="shared" si="40"/>
        <v>0</v>
      </c>
      <c r="G32" s="74">
        <f t="shared" si="40"/>
        <v>0</v>
      </c>
      <c r="H32" s="74">
        <f t="shared" si="40"/>
        <v>0</v>
      </c>
      <c r="I32" s="74">
        <f t="shared" si="40"/>
        <v>0</v>
      </c>
      <c r="J32" s="74">
        <f t="shared" si="40"/>
        <v>0</v>
      </c>
      <c r="K32" s="74">
        <f t="shared" si="40"/>
        <v>0</v>
      </c>
      <c r="L32" s="74">
        <f t="shared" si="40"/>
        <v>0</v>
      </c>
      <c r="M32" s="74">
        <f t="shared" si="40"/>
        <v>0</v>
      </c>
      <c r="N32" s="74">
        <f t="shared" si="40"/>
        <v>0</v>
      </c>
      <c r="O32" s="74">
        <f t="shared" si="40"/>
        <v>0</v>
      </c>
      <c r="P32" s="74">
        <f t="shared" si="40"/>
        <v>0</v>
      </c>
      <c r="Q32" s="74">
        <f t="shared" si="40"/>
        <v>0</v>
      </c>
      <c r="R32" s="74">
        <f t="shared" si="40"/>
        <v>0</v>
      </c>
      <c r="S32" s="74">
        <f t="shared" si="40"/>
        <v>0</v>
      </c>
      <c r="T32" s="74">
        <f t="shared" si="40"/>
        <v>0</v>
      </c>
      <c r="U32" s="74">
        <f t="shared" si="40"/>
        <v>0</v>
      </c>
      <c r="V32" s="74">
        <f t="shared" si="40"/>
        <v>0</v>
      </c>
      <c r="W32" s="74">
        <f t="shared" si="40"/>
        <v>0</v>
      </c>
      <c r="X32" s="74">
        <f t="shared" si="40"/>
        <v>0</v>
      </c>
      <c r="Y32" s="74">
        <f t="shared" si="40"/>
        <v>0</v>
      </c>
      <c r="Z32" s="74">
        <f t="shared" si="40"/>
        <v>0</v>
      </c>
      <c r="AA32" s="74">
        <f t="shared" si="40"/>
        <v>0</v>
      </c>
      <c r="AB32" s="74">
        <f t="shared" si="40"/>
        <v>0</v>
      </c>
      <c r="AC32" s="74">
        <f t="shared" si="40"/>
        <v>0</v>
      </c>
      <c r="AD32" s="74">
        <f t="shared" si="40"/>
        <v>0</v>
      </c>
      <c r="AE32" s="74">
        <f t="shared" si="40"/>
        <v>0</v>
      </c>
      <c r="AF32" s="74">
        <f t="shared" si="40"/>
        <v>0</v>
      </c>
      <c r="AG32" s="74">
        <f t="shared" si="40"/>
        <v>0</v>
      </c>
      <c r="AH32" s="74">
        <f t="shared" si="40"/>
        <v>0</v>
      </c>
      <c r="AI32" s="74">
        <f t="shared" si="40"/>
        <v>0</v>
      </c>
      <c r="AJ32" s="74">
        <f t="shared" si="40"/>
        <v>0</v>
      </c>
      <c r="AK32" s="74">
        <f t="shared" si="40"/>
        <v>0</v>
      </c>
      <c r="AL32" s="74">
        <f t="shared" si="40"/>
        <v>0</v>
      </c>
      <c r="AM32" s="74">
        <f t="shared" si="40"/>
        <v>0</v>
      </c>
      <c r="AN32" s="74">
        <f t="shared" si="40"/>
        <v>0</v>
      </c>
      <c r="AO32" s="74">
        <f t="shared" si="40"/>
        <v>0</v>
      </c>
      <c r="AP32" s="74">
        <f t="shared" si="40"/>
        <v>0</v>
      </c>
      <c r="AQ32" s="74">
        <f t="shared" si="40"/>
        <v>0</v>
      </c>
      <c r="AR32" s="74">
        <f t="shared" si="40"/>
        <v>0</v>
      </c>
      <c r="AS32" s="74">
        <f t="shared" si="40"/>
        <v>0</v>
      </c>
      <c r="AT32" s="74">
        <f t="shared" si="40"/>
        <v>0</v>
      </c>
      <c r="AU32" s="74">
        <f t="shared" si="40"/>
        <v>0</v>
      </c>
      <c r="AV32" s="74">
        <f t="shared" si="40"/>
        <v>0</v>
      </c>
      <c r="AW32" s="74">
        <f t="shared" si="40"/>
        <v>0</v>
      </c>
      <c r="AX32" s="74">
        <f t="shared" si="40"/>
        <v>0</v>
      </c>
      <c r="AY32" s="74">
        <f t="shared" si="40"/>
        <v>0</v>
      </c>
      <c r="AZ32" s="74">
        <f t="shared" si="40"/>
        <v>0</v>
      </c>
      <c r="BA32" s="74">
        <f t="shared" si="40"/>
        <v>0</v>
      </c>
      <c r="BB32" s="74">
        <f t="shared" si="40"/>
        <v>0</v>
      </c>
      <c r="BC32" s="74">
        <f t="shared" si="40"/>
        <v>0</v>
      </c>
      <c r="BD32" s="74">
        <f t="shared" si="40"/>
        <v>0</v>
      </c>
      <c r="BE32" s="74">
        <f t="shared" si="40"/>
        <v>0</v>
      </c>
      <c r="BF32" s="74">
        <f t="shared" si="40"/>
        <v>0</v>
      </c>
      <c r="BG32" s="74">
        <f t="shared" si="40"/>
        <v>0</v>
      </c>
      <c r="BH32" s="74">
        <f t="shared" si="40"/>
        <v>0</v>
      </c>
      <c r="BI32" s="74">
        <f t="shared" si="40"/>
        <v>0</v>
      </c>
      <c r="BJ32" s="74">
        <f t="shared" si="40"/>
        <v>0</v>
      </c>
      <c r="BK32" s="74">
        <f t="shared" si="40"/>
        <v>0</v>
      </c>
      <c r="BL32" s="74">
        <f t="shared" si="40"/>
        <v>0</v>
      </c>
      <c r="BM32" s="74">
        <f t="shared" si="40"/>
        <v>0</v>
      </c>
      <c r="BN32" s="74">
        <f t="shared" si="40"/>
        <v>0</v>
      </c>
      <c r="BO32" s="74">
        <f t="shared" si="40"/>
        <v>0</v>
      </c>
      <c r="BP32" s="74">
        <f t="shared" ref="BP32:CD32" si="41">COUNTIF(BP10:BP23,3)</f>
        <v>0</v>
      </c>
      <c r="BQ32" s="74">
        <f t="shared" si="41"/>
        <v>0</v>
      </c>
      <c r="BR32" s="74">
        <f t="shared" si="41"/>
        <v>0</v>
      </c>
      <c r="BS32" s="74">
        <f t="shared" si="41"/>
        <v>0</v>
      </c>
      <c r="BT32" s="74">
        <f t="shared" si="41"/>
        <v>0</v>
      </c>
      <c r="BU32" s="74">
        <f t="shared" si="41"/>
        <v>0</v>
      </c>
      <c r="BV32" s="74">
        <f t="shared" si="41"/>
        <v>0</v>
      </c>
      <c r="BW32" s="74">
        <f t="shared" si="41"/>
        <v>0</v>
      </c>
      <c r="BX32" s="74">
        <f t="shared" si="41"/>
        <v>0</v>
      </c>
      <c r="BY32" s="74">
        <f t="shared" si="41"/>
        <v>0</v>
      </c>
      <c r="BZ32" s="74">
        <f t="shared" si="41"/>
        <v>0</v>
      </c>
      <c r="CA32" s="74">
        <f t="shared" si="41"/>
        <v>0</v>
      </c>
      <c r="CB32" s="74">
        <f t="shared" si="41"/>
        <v>0</v>
      </c>
      <c r="CC32" s="74">
        <f t="shared" si="41"/>
        <v>0</v>
      </c>
      <c r="CD32" s="74">
        <f t="shared" si="41"/>
        <v>0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23"/>
      <c r="CZ32" s="23"/>
      <c r="DA32" s="23"/>
      <c r="DB32" s="23"/>
      <c r="DC32" s="23"/>
    </row>
    <row r="33" spans="1:107" ht="13.5" thickBot="1">
      <c r="A33" s="179" t="s">
        <v>8</v>
      </c>
      <c r="B33" s="180"/>
      <c r="C33" s="74">
        <f>COUNTIF(C10:C23,2)</f>
        <v>0</v>
      </c>
      <c r="D33" s="74">
        <f t="shared" ref="D33:BO33" si="42">COUNTIF(D10:D23,2)</f>
        <v>0</v>
      </c>
      <c r="E33" s="74">
        <f t="shared" si="42"/>
        <v>0</v>
      </c>
      <c r="F33" s="74">
        <f t="shared" si="42"/>
        <v>0</v>
      </c>
      <c r="G33" s="74">
        <f t="shared" si="42"/>
        <v>0</v>
      </c>
      <c r="H33" s="74">
        <f t="shared" si="42"/>
        <v>0</v>
      </c>
      <c r="I33" s="74">
        <f t="shared" si="42"/>
        <v>0</v>
      </c>
      <c r="J33" s="74">
        <f t="shared" si="42"/>
        <v>0</v>
      </c>
      <c r="K33" s="74">
        <f t="shared" si="42"/>
        <v>0</v>
      </c>
      <c r="L33" s="74">
        <f t="shared" si="42"/>
        <v>0</v>
      </c>
      <c r="M33" s="74">
        <f t="shared" si="42"/>
        <v>0</v>
      </c>
      <c r="N33" s="74">
        <f t="shared" si="42"/>
        <v>0</v>
      </c>
      <c r="O33" s="74">
        <f t="shared" si="42"/>
        <v>0</v>
      </c>
      <c r="P33" s="74">
        <f t="shared" si="42"/>
        <v>0</v>
      </c>
      <c r="Q33" s="74">
        <f t="shared" si="42"/>
        <v>0</v>
      </c>
      <c r="R33" s="74">
        <f t="shared" si="42"/>
        <v>0</v>
      </c>
      <c r="S33" s="74">
        <f t="shared" si="42"/>
        <v>0</v>
      </c>
      <c r="T33" s="74">
        <f t="shared" si="42"/>
        <v>0</v>
      </c>
      <c r="U33" s="74">
        <f t="shared" si="42"/>
        <v>0</v>
      </c>
      <c r="V33" s="74">
        <f t="shared" si="42"/>
        <v>0</v>
      </c>
      <c r="W33" s="74">
        <f t="shared" si="42"/>
        <v>0</v>
      </c>
      <c r="X33" s="74">
        <f t="shared" si="42"/>
        <v>0</v>
      </c>
      <c r="Y33" s="74">
        <f t="shared" si="42"/>
        <v>0</v>
      </c>
      <c r="Z33" s="74">
        <f t="shared" si="42"/>
        <v>0</v>
      </c>
      <c r="AA33" s="74">
        <f t="shared" si="42"/>
        <v>0</v>
      </c>
      <c r="AB33" s="74">
        <f t="shared" si="42"/>
        <v>0</v>
      </c>
      <c r="AC33" s="74">
        <f t="shared" si="42"/>
        <v>0</v>
      </c>
      <c r="AD33" s="74">
        <f t="shared" si="42"/>
        <v>0</v>
      </c>
      <c r="AE33" s="74">
        <f t="shared" si="42"/>
        <v>0</v>
      </c>
      <c r="AF33" s="74">
        <f t="shared" si="42"/>
        <v>0</v>
      </c>
      <c r="AG33" s="74">
        <f t="shared" si="42"/>
        <v>0</v>
      </c>
      <c r="AH33" s="74">
        <f t="shared" si="42"/>
        <v>0</v>
      </c>
      <c r="AI33" s="74">
        <f t="shared" si="42"/>
        <v>0</v>
      </c>
      <c r="AJ33" s="74">
        <f t="shared" si="42"/>
        <v>0</v>
      </c>
      <c r="AK33" s="74">
        <f t="shared" si="42"/>
        <v>0</v>
      </c>
      <c r="AL33" s="74">
        <f t="shared" si="42"/>
        <v>0</v>
      </c>
      <c r="AM33" s="74">
        <f t="shared" si="42"/>
        <v>0</v>
      </c>
      <c r="AN33" s="74">
        <f t="shared" si="42"/>
        <v>0</v>
      </c>
      <c r="AO33" s="74">
        <f t="shared" si="42"/>
        <v>0</v>
      </c>
      <c r="AP33" s="74">
        <f t="shared" si="42"/>
        <v>0</v>
      </c>
      <c r="AQ33" s="74">
        <f t="shared" si="42"/>
        <v>0</v>
      </c>
      <c r="AR33" s="74">
        <f t="shared" si="42"/>
        <v>0</v>
      </c>
      <c r="AS33" s="74">
        <f t="shared" si="42"/>
        <v>0</v>
      </c>
      <c r="AT33" s="74">
        <f t="shared" si="42"/>
        <v>0</v>
      </c>
      <c r="AU33" s="74">
        <f t="shared" si="42"/>
        <v>0</v>
      </c>
      <c r="AV33" s="74">
        <f t="shared" si="42"/>
        <v>0</v>
      </c>
      <c r="AW33" s="74">
        <f t="shared" si="42"/>
        <v>0</v>
      </c>
      <c r="AX33" s="74">
        <f t="shared" si="42"/>
        <v>0</v>
      </c>
      <c r="AY33" s="74">
        <f t="shared" si="42"/>
        <v>0</v>
      </c>
      <c r="AZ33" s="74">
        <f t="shared" si="42"/>
        <v>0</v>
      </c>
      <c r="BA33" s="74">
        <f t="shared" si="42"/>
        <v>0</v>
      </c>
      <c r="BB33" s="74">
        <f t="shared" si="42"/>
        <v>0</v>
      </c>
      <c r="BC33" s="74">
        <f t="shared" si="42"/>
        <v>0</v>
      </c>
      <c r="BD33" s="74">
        <f t="shared" si="42"/>
        <v>0</v>
      </c>
      <c r="BE33" s="74">
        <f t="shared" si="42"/>
        <v>0</v>
      </c>
      <c r="BF33" s="74">
        <f t="shared" si="42"/>
        <v>0</v>
      </c>
      <c r="BG33" s="74">
        <f t="shared" si="42"/>
        <v>0</v>
      </c>
      <c r="BH33" s="74">
        <f t="shared" si="42"/>
        <v>0</v>
      </c>
      <c r="BI33" s="74">
        <f t="shared" si="42"/>
        <v>0</v>
      </c>
      <c r="BJ33" s="74">
        <f t="shared" si="42"/>
        <v>0</v>
      </c>
      <c r="BK33" s="74">
        <f t="shared" si="42"/>
        <v>0</v>
      </c>
      <c r="BL33" s="74">
        <f t="shared" si="42"/>
        <v>0</v>
      </c>
      <c r="BM33" s="74">
        <f t="shared" si="42"/>
        <v>0</v>
      </c>
      <c r="BN33" s="74">
        <f t="shared" si="42"/>
        <v>0</v>
      </c>
      <c r="BO33" s="74">
        <f t="shared" si="42"/>
        <v>0</v>
      </c>
      <c r="BP33" s="74">
        <f t="shared" ref="BP33:CD33" si="43">COUNTIF(BP10:BP23,2)</f>
        <v>0</v>
      </c>
      <c r="BQ33" s="74">
        <f t="shared" si="43"/>
        <v>0</v>
      </c>
      <c r="BR33" s="74">
        <f t="shared" si="43"/>
        <v>0</v>
      </c>
      <c r="BS33" s="74">
        <f t="shared" si="43"/>
        <v>0</v>
      </c>
      <c r="BT33" s="74">
        <f t="shared" si="43"/>
        <v>0</v>
      </c>
      <c r="BU33" s="74">
        <f t="shared" si="43"/>
        <v>0</v>
      </c>
      <c r="BV33" s="74">
        <f t="shared" si="43"/>
        <v>0</v>
      </c>
      <c r="BW33" s="74">
        <f t="shared" si="43"/>
        <v>0</v>
      </c>
      <c r="BX33" s="74">
        <f t="shared" si="43"/>
        <v>0</v>
      </c>
      <c r="BY33" s="74">
        <f t="shared" si="43"/>
        <v>0</v>
      </c>
      <c r="BZ33" s="74">
        <f t="shared" si="43"/>
        <v>0</v>
      </c>
      <c r="CA33" s="74">
        <f t="shared" si="43"/>
        <v>0</v>
      </c>
      <c r="CB33" s="74">
        <f t="shared" si="43"/>
        <v>0</v>
      </c>
      <c r="CC33" s="74">
        <f t="shared" si="43"/>
        <v>0</v>
      </c>
      <c r="CD33" s="74">
        <f t="shared" si="43"/>
        <v>0</v>
      </c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23"/>
      <c r="CZ33" s="23"/>
      <c r="DA33" s="23"/>
      <c r="DB33" s="23"/>
      <c r="DC33" s="23"/>
    </row>
    <row r="34" spans="1:107" ht="13.5" thickBot="1">
      <c r="A34" s="193" t="s">
        <v>9</v>
      </c>
      <c r="B34" s="194"/>
      <c r="C34" s="75">
        <f>ROUNDUP((C30*1+C31*0.64+C32*0.36+C33*0.14)/D6*100,0)</f>
        <v>0</v>
      </c>
      <c r="D34" s="75">
        <f>ROUNDUP((D30*1+D31*0.64+D32*0.36+D33*0.14)/F6*100,0)</f>
        <v>0</v>
      </c>
      <c r="E34" s="75">
        <f>ROUNDUP((E30*1+E31*0.64+E32*0.36+E33*0.14)/H6*100,0)</f>
        <v>0</v>
      </c>
      <c r="F34" s="75" t="e">
        <f>ROUNDUP((F30*1+F31*0.64+F32*0.36+F33*0.14)/J6*100,0)</f>
        <v>#DIV/0!</v>
      </c>
      <c r="G34" s="75" t="e">
        <f>ROUNDUP((G30*1+G31*0.64+G32*0.36+G33*0.14)/J6*100,0)</f>
        <v>#DIV/0!</v>
      </c>
      <c r="H34" s="75">
        <f>ROUNDUP((H30*1+H31*0.64+H32*0.36+H33*0.14)/D6*100,0)</f>
        <v>0</v>
      </c>
      <c r="I34" s="75">
        <f>ROUNDUP((I30*1+I31*0.64+I32*0.36+I33*0.14)/F6*100,0)</f>
        <v>0</v>
      </c>
      <c r="J34" s="75">
        <f>ROUNDUP((J30*1+J31*0.64+J32*0.36+J33*0.14)/H6*100,0)</f>
        <v>0</v>
      </c>
      <c r="K34" s="75" t="e">
        <f>ROUNDUP((K30*1+K31*0.64+K32*0.36+K33*0.14)/J6*100,0)</f>
        <v>#DIV/0!</v>
      </c>
      <c r="L34" s="75" t="e">
        <f>ROUNDUP((L30*1+L31*0.64+L32*0.36+L33*0.14)/J6*100,0)</f>
        <v>#DIV/0!</v>
      </c>
      <c r="M34" s="75">
        <f>ROUNDUP((M30*1+M31*0.64+M32*0.36+M33*0.14)/D6*100,0)</f>
        <v>0</v>
      </c>
      <c r="N34" s="75">
        <f>ROUNDUP((N30*1+N31*0.64+N32*0.36+N33*0.14)/F6*100,0)</f>
        <v>0</v>
      </c>
      <c r="O34" s="75">
        <f>ROUNDUP((O30*1+O31*0.64+O32*0.36+O33*0.14)/H6*100,0)</f>
        <v>0</v>
      </c>
      <c r="P34" s="75">
        <f>ROUNDUP((P30*1+P31*0.64+P32*0.36+P33*0.14)/H6*100,0)</f>
        <v>0</v>
      </c>
      <c r="Q34" s="75" t="e">
        <f>ROUNDUP((Q30*1+Q31*0.64+Q32*0.36+Q33*0.14)/J6*100,0)</f>
        <v>#DIV/0!</v>
      </c>
      <c r="R34" s="75">
        <f>ROUNDUP((R30*1+R31*0.64+R32*0.36+R33*0.14)/D6*100,0)</f>
        <v>0</v>
      </c>
      <c r="S34" s="75">
        <f>ROUNDUP((S30*1+S31*0.64+S32*0.36+S33*0.14)/F6*100,0)</f>
        <v>0</v>
      </c>
      <c r="T34" s="75">
        <f>ROUNDUP((T30*1+T31*0.64+T32*0.36+T33*0.14)/H6*100,0)</f>
        <v>0</v>
      </c>
      <c r="U34" s="75" t="e">
        <f>ROUNDUP((U30*1+U31*0.64+U32*0.36+U33*0.14)/J6*100,0)</f>
        <v>#DIV/0!</v>
      </c>
      <c r="V34" s="75" t="e">
        <f>ROUNDUP((V30*1+V31*0.64+V32*0.36+V33*0.14)/J6*100,0)</f>
        <v>#DIV/0!</v>
      </c>
      <c r="W34" s="75">
        <f>ROUNDUP((W30*1+W31*0.64+W32*0.36+W33*0.14)/D6*100,0)</f>
        <v>0</v>
      </c>
      <c r="X34" s="75">
        <f>ROUNDUP((X30*1+X31*0.64+X32*0.36+X33*0.14)/F6*100,0)</f>
        <v>0</v>
      </c>
      <c r="Y34" s="75">
        <f>ROUNDUP((Y30*1+Y31*0.64+Y32*0.36+Y33*0.14)/H6*100,0)</f>
        <v>0</v>
      </c>
      <c r="Z34" s="75" t="e">
        <f>ROUNDUP((Z30*1+Z31*0.64+Z32*0.36+Z33*0.14)/J6*100,0)</f>
        <v>#DIV/0!</v>
      </c>
      <c r="AA34" s="75" t="e">
        <f>ROUNDUP((AA30*1+AA31*0.64+AA32*0.36+AA33*0.14)/J6*100,0)</f>
        <v>#DIV/0!</v>
      </c>
      <c r="AB34" s="75">
        <f>ROUNDUP((AB30*1+AB31*0.64+AB32*0.36+AB33*0.14)/D6*100,0)</f>
        <v>0</v>
      </c>
      <c r="AC34" s="75">
        <f>ROUNDUP((AC30*1+AC31*0.64+AC32*0.36+AC33*0.14)/F6*100,0)</f>
        <v>0</v>
      </c>
      <c r="AD34" s="75">
        <f>ROUNDUP((AD30*1+AD31*0.64+AD32*0.36+AD33*0.14)/H6*100,0)</f>
        <v>0</v>
      </c>
      <c r="AE34" s="75" t="e">
        <f>ROUNDUP((AE30*1+AE31*0.64+AE32*0.36+AE33*0.14)/J6*100,0)</f>
        <v>#DIV/0!</v>
      </c>
      <c r="AF34" s="75" t="e">
        <f>ROUNDUP((AF30*1+AF31*0.64+AF32*0.36+AF33*0.14)/J6*100,0)</f>
        <v>#DIV/0!</v>
      </c>
      <c r="AG34" s="75">
        <f>ROUNDUP((AG30*1+AG31*0.64+AG32*0.36+AG33*0.14)/D6*100,0)</f>
        <v>0</v>
      </c>
      <c r="AH34" s="75">
        <f>ROUNDUP((AH30*1+AH31*0.64+AH32*0.36+AH33*0.14)/F6*100,0)</f>
        <v>0</v>
      </c>
      <c r="AI34" s="75">
        <f>ROUNDUP((AI30*1+AI31*0.64+AI32*0.36+AI33*0.14)/H6*100,0)</f>
        <v>0</v>
      </c>
      <c r="AJ34" s="75" t="e">
        <f>ROUNDUP((AJ30*1+AJ31*0.64+AJ32*0.36+AJ33*0.14)/J6*100,0)</f>
        <v>#DIV/0!</v>
      </c>
      <c r="AK34" s="75" t="e">
        <f>ROUNDUP((AK30*1+AK31*0.64+AK32*0.36+AK33*0.14)/J6*100,0)</f>
        <v>#DIV/0!</v>
      </c>
      <c r="AL34" s="75">
        <f>ROUNDUP((AL30*1+AL31*0.64+AL32*0.36+AL33*0.14)/D6*100,0)</f>
        <v>0</v>
      </c>
      <c r="AM34" s="75">
        <f>ROUNDUP((AM30*1+AM31*0.64+AM32*0.36+AM33*0.14)/F6*100,0)</f>
        <v>0</v>
      </c>
      <c r="AN34" s="75">
        <f>ROUNDUP((AN30*1+AN31*0.64+AN32*0.36+AN33*0.14)/H6*100,0)</f>
        <v>0</v>
      </c>
      <c r="AO34" s="75" t="e">
        <f>ROUNDUP((AO30*1+AO31*0.64+AO32*0.36+AO33*0.14)/J6*100,0)</f>
        <v>#DIV/0!</v>
      </c>
      <c r="AP34" s="75" t="e">
        <f>ROUNDUP((AP30*1+AP31*0.64+AP32*0.36+AP33*0.14)/J6*100,0)</f>
        <v>#DIV/0!</v>
      </c>
      <c r="AQ34" s="75">
        <f>ROUNDUP((AQ30*1+AQ31*0.64+AQ32*0.36+AQ33*0.14)/D6*100,0)</f>
        <v>0</v>
      </c>
      <c r="AR34" s="75">
        <f>ROUNDUP((AR30*1+AR31*0.64+AR32*0.36+AR33*0.14)/F6*100,0)</f>
        <v>0</v>
      </c>
      <c r="AS34" s="75">
        <f>ROUNDUP((AS30*1+AS31*0.64+AS32*0.36+AS33*0.14)/H6*100,0)</f>
        <v>0</v>
      </c>
      <c r="AT34" s="75" t="e">
        <f>ROUNDUP((AT30*1+AT31*0.64+AT32*0.36+AT33*0.14)/J6*100,0)</f>
        <v>#DIV/0!</v>
      </c>
      <c r="AU34" s="75" t="e">
        <f>ROUNDUP((AU30*1+AU31*0.64+AU32*0.36+AU33*0.14)/J6*100,0)</f>
        <v>#DIV/0!</v>
      </c>
      <c r="AV34" s="75">
        <f>ROUNDUP((AV30*1+AV31*0.64+AV32*0.36+AV33*0.14)/D6*100,0)</f>
        <v>0</v>
      </c>
      <c r="AW34" s="75">
        <f>ROUNDUP((AW30*1+AW31*0.64+AW32*0.36+AW33*0.14)/F6*100,0)</f>
        <v>0</v>
      </c>
      <c r="AX34" s="75">
        <f>ROUNDUP((AX30*1+AX31*0.64+AX32*0.36+AX33*0.14)/H6*100,0)</f>
        <v>0</v>
      </c>
      <c r="AY34" s="75" t="e">
        <f>ROUNDUP((AY30*1+AY31*0.64+AY32*0.36+AY33*0.14)/J6*100,0)</f>
        <v>#DIV/0!</v>
      </c>
      <c r="AZ34" s="75" t="e">
        <f>ROUNDUP((AZ30*1+AZ31*0.64+AZ32*0.36+AZ33*0.14)/J6*100,0)</f>
        <v>#DIV/0!</v>
      </c>
      <c r="BA34" s="75">
        <f>ROUNDUP((BA30*1+BA31*0.64+BA32*0.36+BA33*0.14)/D6*100,0)</f>
        <v>0</v>
      </c>
      <c r="BB34" s="75">
        <f>ROUNDUP((BB30*1+BB31*0.64+BB32*0.36+BB33*0.14)/F6*100,0)</f>
        <v>0</v>
      </c>
      <c r="BC34" s="75">
        <f>ROUNDUP((BC30*1+BC31*0.64+BC32*0.36+BC33*0.14)/H6*100,0)</f>
        <v>0</v>
      </c>
      <c r="BD34" s="75" t="e">
        <f>ROUNDUP((BD30*1+BD31*0.64+BD32*0.36+BD33*0.14)/J6*100,0)</f>
        <v>#DIV/0!</v>
      </c>
      <c r="BE34" s="75" t="e">
        <f>ROUNDUP((BE30*1+BE31*0.64+BE32*0.36+BE33*0.14)/J6*100,0)</f>
        <v>#DIV/0!</v>
      </c>
      <c r="BF34" s="75">
        <f>ROUNDUP((BF30*1+BF31*0.64+BF32*0.36+BF33*0.14)/D6*100,0)</f>
        <v>0</v>
      </c>
      <c r="BG34" s="75">
        <f>ROUNDUP((BG30*1+BG31*0.64+BG32*0.36+BG33*0.14)/F6*100,0)</f>
        <v>0</v>
      </c>
      <c r="BH34" s="75">
        <f>ROUNDUP((BH30*1+BH31*0.64+BH32*0.36+BH33*0.14)/H6*100,0)</f>
        <v>0</v>
      </c>
      <c r="BI34" s="75" t="e">
        <f>ROUNDUP((BI30*1+BI31*0.64+BI32*0.36+BI33*0.14)/J6*100,0)</f>
        <v>#DIV/0!</v>
      </c>
      <c r="BJ34" s="75" t="e">
        <f>ROUNDUP((BJ30*1+BJ31*0.64+BJ32*0.36+BJ33*0.14)/J6*100,0)</f>
        <v>#DIV/0!</v>
      </c>
      <c r="BK34" s="75">
        <f>ROUNDUP((BK30*1+BK31*0.64+BK32*0.36+BK33*0.14)/D6*100,0)</f>
        <v>0</v>
      </c>
      <c r="BL34" s="75">
        <f>ROUNDUP((BL30*1+BL31*0.64+BL32*0.36+BL33*0.14)/F6*100,0)</f>
        <v>0</v>
      </c>
      <c r="BM34" s="75">
        <f>ROUNDUP((BM30*1+BM31*0.64+BM32*0.36+BM33*0.14)/H6*100,0)</f>
        <v>0</v>
      </c>
      <c r="BN34" s="75" t="e">
        <f>ROUNDUP((BN30*1+BN31*0.64+BN32*0.36+BN33*0.14)/J6*100,0)</f>
        <v>#DIV/0!</v>
      </c>
      <c r="BO34" s="75" t="e">
        <f>ROUNDUP((BO30*1+BO31*0.64+BO32*0.36+BO33*0.14)/J6*100,0)</f>
        <v>#DIV/0!</v>
      </c>
      <c r="BP34" s="75">
        <f>ROUNDUP((BP30*1+BP31*0.64+BP32*0.36+BP33*0.14)/D6*100,0)</f>
        <v>0</v>
      </c>
      <c r="BQ34" s="75">
        <f>ROUNDUP((BQ30*1+BQ31*0.64+BQ32*0.36+BQ33*0.14)/F6*100,0)</f>
        <v>0</v>
      </c>
      <c r="BR34" s="75">
        <f>ROUNDUP((BR30*1+BR31*0.64+BR32*0.36+BR33*0.14)/H6*100,0)</f>
        <v>0</v>
      </c>
      <c r="BS34" s="75" t="e">
        <f>ROUNDUP((BS30*1+BS31*0.64+BS32*0.36+BS33*0.14)/J6*100,0)</f>
        <v>#DIV/0!</v>
      </c>
      <c r="BT34" s="75" t="e">
        <f>ROUNDUP((BT30*1+BT31*0.64+BT32*0.36+BT33*0.14)/J6*100,0)</f>
        <v>#DIV/0!</v>
      </c>
      <c r="BU34" s="75">
        <f>ROUNDUP((BU30*1+BU31*0.64+BU32*0.36+BU33*0.14)/D6*100,0)</f>
        <v>0</v>
      </c>
      <c r="BV34" s="75">
        <f>ROUNDUP((BV30*1+BV31*0.64+BV32*0.36+BV33*0.14)/F6*100,0)</f>
        <v>0</v>
      </c>
      <c r="BW34" s="75">
        <f>ROUNDUP((BW30*1+BW31*0.64+BW32*0.36+BW33*0.14)/H6*100,0)</f>
        <v>0</v>
      </c>
      <c r="BX34" s="75" t="e">
        <f>ROUNDUP((BX30*1+BX31*0.64+BX32*0.36+BX33*0.14)/J6*100,0)</f>
        <v>#DIV/0!</v>
      </c>
      <c r="BY34" s="75" t="e">
        <f>ROUNDUP((BY30*1+BY31*0.64+BY32*0.36+BY33*0.14)/J6*100,0)</f>
        <v>#DIV/0!</v>
      </c>
      <c r="BZ34" s="75">
        <f>ROUNDUP((BZ30*1+BZ31*0.64+BZ32*0.36+BZ33*0.14)/D6*100,0)</f>
        <v>0</v>
      </c>
      <c r="CA34" s="75">
        <f>ROUNDUP((CA30*1+CA31*0.64+CA32*0.36+CA33*0.14)/F6*100,0)</f>
        <v>0</v>
      </c>
      <c r="CB34" s="75">
        <f>ROUNDUP((CB30*1+CB31*0.64+CB32*0.36+CB33*0.14)/H6*100,0)</f>
        <v>0</v>
      </c>
      <c r="CC34" s="75" t="e">
        <f>ROUNDUP((CC30*1+CC31*0.64+CC32*0.36+CC33*0.14)/J6*100,0)</f>
        <v>#DIV/0!</v>
      </c>
      <c r="CD34" s="75" t="e">
        <f>ROUNDUP((CD30*1+CD31*0.64+CD32*0.36+CD33*0.14)/J6*100,0)</f>
        <v>#DIV/0!</v>
      </c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23"/>
      <c r="CZ34" s="23"/>
      <c r="DA34" s="23"/>
      <c r="DB34" s="23"/>
      <c r="DC34" s="23"/>
    </row>
    <row r="35" spans="1:107" ht="13.5" thickBot="1">
      <c r="A35" s="108"/>
      <c r="B35" s="10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23"/>
      <c r="CZ35" s="23"/>
      <c r="DA35" s="23"/>
      <c r="DB35" s="23"/>
      <c r="DC35" s="23"/>
    </row>
    <row r="36" spans="1:107" ht="13.5" thickBot="1">
      <c r="A36" s="193" t="s">
        <v>65</v>
      </c>
      <c r="B36" s="194"/>
      <c r="C36" s="76">
        <f>(C30+C31)/D6*100</f>
        <v>0</v>
      </c>
      <c r="D36" s="76">
        <f>(D30+D31)/F6*100</f>
        <v>0</v>
      </c>
      <c r="E36" s="76">
        <f>(E30+E31)/H6*100</f>
        <v>0</v>
      </c>
      <c r="F36" s="76" t="e">
        <f>(F30+F31)/J6*100</f>
        <v>#DIV/0!</v>
      </c>
      <c r="G36" s="76" t="e">
        <f>(G30+G31)/J6*100</f>
        <v>#DIV/0!</v>
      </c>
      <c r="H36" s="76">
        <f>(H30+H31)/D6*100</f>
        <v>0</v>
      </c>
      <c r="I36" s="76">
        <f>(I30+I31)/F6*100</f>
        <v>0</v>
      </c>
      <c r="J36" s="76">
        <f>(J30+J31)/H6*100</f>
        <v>0</v>
      </c>
      <c r="K36" s="76" t="e">
        <f>(K30+K31)/J6*100</f>
        <v>#DIV/0!</v>
      </c>
      <c r="L36" s="76" t="e">
        <f>(L30+L31)/J6*100</f>
        <v>#DIV/0!</v>
      </c>
      <c r="M36" s="76">
        <f>(M30+M31)/D6*100</f>
        <v>0</v>
      </c>
      <c r="N36" s="76">
        <f>(N30+N31)/F6*100</f>
        <v>0</v>
      </c>
      <c r="O36" s="76">
        <f>(O30+O31)/H6*100</f>
        <v>0</v>
      </c>
      <c r="P36" s="76" t="e">
        <f>(P30+P31)/J6*100</f>
        <v>#DIV/0!</v>
      </c>
      <c r="Q36" s="76" t="e">
        <f>(Q30+Q31)/J6*100</f>
        <v>#DIV/0!</v>
      </c>
      <c r="R36" s="76">
        <f>(R30+R31)/D6*100</f>
        <v>0</v>
      </c>
      <c r="S36" s="76">
        <f>(S30+S31)/F6*100</f>
        <v>0</v>
      </c>
      <c r="T36" s="76">
        <f>(T30+T31)/H6*100</f>
        <v>0</v>
      </c>
      <c r="U36" s="76" t="e">
        <f>(U30+U31)/J6*100</f>
        <v>#DIV/0!</v>
      </c>
      <c r="V36" s="76" t="e">
        <f>(V30+V31)/J6*100</f>
        <v>#DIV/0!</v>
      </c>
      <c r="W36" s="76">
        <f>(W30+W31)/D6*100</f>
        <v>0</v>
      </c>
      <c r="X36" s="76">
        <f>(X30+X31)/F6*100</f>
        <v>0</v>
      </c>
      <c r="Y36" s="76">
        <f>(Y30+Y31)/H6*100</f>
        <v>0</v>
      </c>
      <c r="Z36" s="76" t="e">
        <f>(Z30+Z31)/J6*100</f>
        <v>#DIV/0!</v>
      </c>
      <c r="AA36" s="76" t="e">
        <f>(AA30+AA31)/J6*100</f>
        <v>#DIV/0!</v>
      </c>
      <c r="AB36" s="76">
        <f>(AB30+AB31)/D6*100</f>
        <v>0</v>
      </c>
      <c r="AC36" s="76">
        <f>(AC30+AC31)/F6*100</f>
        <v>0</v>
      </c>
      <c r="AD36" s="76">
        <f>(AD30+AD31)/H6*100</f>
        <v>0</v>
      </c>
      <c r="AE36" s="76" t="e">
        <f>(AE30+AE31)/J6*100</f>
        <v>#DIV/0!</v>
      </c>
      <c r="AF36" s="76" t="e">
        <f>(AF30+AF31)/J6*100</f>
        <v>#DIV/0!</v>
      </c>
      <c r="AG36" s="76">
        <f>(AG30+AG31)/D6*100</f>
        <v>0</v>
      </c>
      <c r="AH36" s="76">
        <f>(AH30+AH31)/F6*100</f>
        <v>0</v>
      </c>
      <c r="AI36" s="76">
        <f>(AI30+AI31)/H6*100</f>
        <v>0</v>
      </c>
      <c r="AJ36" s="76" t="e">
        <f>(AJ30+AJ31)/J6*100</f>
        <v>#DIV/0!</v>
      </c>
      <c r="AK36" s="76" t="e">
        <f>(AK30+AK31)/J6*100</f>
        <v>#DIV/0!</v>
      </c>
      <c r="AL36" s="76">
        <f>(AL30+AL31)/D6*100</f>
        <v>0</v>
      </c>
      <c r="AM36" s="76">
        <f>(AM30+AM31)/F6*100</f>
        <v>0</v>
      </c>
      <c r="AN36" s="76">
        <f>(AN30+AN31)/H6*100</f>
        <v>0</v>
      </c>
      <c r="AO36" s="76" t="e">
        <f>(AO30+AO31)/J6*100</f>
        <v>#DIV/0!</v>
      </c>
      <c r="AP36" s="76" t="e">
        <f>(AP30+AP31)/J6*100</f>
        <v>#DIV/0!</v>
      </c>
      <c r="AQ36" s="76">
        <f>(AQ30+AQ31)/D6*100</f>
        <v>0</v>
      </c>
      <c r="AR36" s="76">
        <f>(AR30+AR31)/F6*100</f>
        <v>0</v>
      </c>
      <c r="AS36" s="76">
        <f>(AS30+AS31)/H6*100</f>
        <v>0</v>
      </c>
      <c r="AT36" s="76" t="e">
        <f>(AT30+AT31)/J6*100</f>
        <v>#DIV/0!</v>
      </c>
      <c r="AU36" s="76" t="e">
        <f>(AU30+AU31)/J6*100</f>
        <v>#DIV/0!</v>
      </c>
      <c r="AV36" s="76">
        <f>(AV30+AV31)/D6*100</f>
        <v>0</v>
      </c>
      <c r="AW36" s="76">
        <f>(AW30+AW31)/F6*100</f>
        <v>0</v>
      </c>
      <c r="AX36" s="76">
        <f>(AX30+AX31)/H6*100</f>
        <v>0</v>
      </c>
      <c r="AY36" s="76" t="e">
        <f>(AY30+AY31)/J6*100</f>
        <v>#DIV/0!</v>
      </c>
      <c r="AZ36" s="76" t="e">
        <f>(AZ30+AZ31)/J6*100</f>
        <v>#DIV/0!</v>
      </c>
      <c r="BA36" s="76">
        <f>(BA30+BA31)/D6*100</f>
        <v>0</v>
      </c>
      <c r="BB36" s="76">
        <f>(BB30+BB31)/F6*100</f>
        <v>0</v>
      </c>
      <c r="BC36" s="76">
        <f>(BC30+BC31)/H6*100</f>
        <v>0</v>
      </c>
      <c r="BD36" s="76" t="e">
        <f>(BD30+BD31)/J6*100</f>
        <v>#DIV/0!</v>
      </c>
      <c r="BE36" s="76" t="e">
        <f>(BE30+BE31)/J6*100</f>
        <v>#DIV/0!</v>
      </c>
      <c r="BF36" s="76">
        <f>(BF30+BF31)/D6*100</f>
        <v>0</v>
      </c>
      <c r="BG36" s="76">
        <f>(BG30+BG31)/F6*100</f>
        <v>0</v>
      </c>
      <c r="BH36" s="76">
        <f>(BH30+BH31)/H6*100</f>
        <v>0</v>
      </c>
      <c r="BI36" s="76" t="e">
        <f>(BI30+BI31)/J6*100</f>
        <v>#DIV/0!</v>
      </c>
      <c r="BJ36" s="76" t="e">
        <f>(BJ30+BJ31)/J6*100</f>
        <v>#DIV/0!</v>
      </c>
      <c r="BK36" s="76">
        <f>(BK30+BK31)/D6*100</f>
        <v>0</v>
      </c>
      <c r="BL36" s="76">
        <f>(BL30+BL31)/F6*100</f>
        <v>0</v>
      </c>
      <c r="BM36" s="76">
        <f>(BM30+BM31)/H6*100</f>
        <v>0</v>
      </c>
      <c r="BN36" s="76" t="e">
        <f>(BN30+BN31)/J6*100</f>
        <v>#DIV/0!</v>
      </c>
      <c r="BO36" s="76" t="e">
        <f>(BO30+BO31)/J6*100</f>
        <v>#DIV/0!</v>
      </c>
      <c r="BP36" s="76">
        <f>(BP30+BP31)/D6*100</f>
        <v>0</v>
      </c>
      <c r="BQ36" s="76">
        <f>(BQ30+BQ31)/F6*100</f>
        <v>0</v>
      </c>
      <c r="BR36" s="76">
        <f>(BR30+BR31)/H6*100</f>
        <v>0</v>
      </c>
      <c r="BS36" s="76" t="e">
        <f>(BS30+BS31)/J6*100</f>
        <v>#DIV/0!</v>
      </c>
      <c r="BT36" s="76" t="e">
        <f>(BT30+BT31)/J6*100</f>
        <v>#DIV/0!</v>
      </c>
      <c r="BU36" s="76">
        <f>(BU30+BU31)/D6*100</f>
        <v>0</v>
      </c>
      <c r="BV36" s="76">
        <f>(BV30+BV31)/F6*100</f>
        <v>0</v>
      </c>
      <c r="BW36" s="76">
        <f>(BW30+BW31)/H6*100</f>
        <v>0</v>
      </c>
      <c r="BX36" s="76" t="e">
        <f>(BX30+BX31)/J6*100</f>
        <v>#DIV/0!</v>
      </c>
      <c r="BY36" s="76" t="e">
        <f>(BY30+BY31)/J6*100</f>
        <v>#DIV/0!</v>
      </c>
      <c r="BZ36" s="76">
        <f>(BZ30+BZ31)/D6*100</f>
        <v>0</v>
      </c>
      <c r="CA36" s="76">
        <f>(CA30+CA31)/F6*100</f>
        <v>0</v>
      </c>
      <c r="CB36" s="76">
        <f>(CB30+CB31)/H6*100</f>
        <v>0</v>
      </c>
      <c r="CC36" s="76" t="e">
        <f>(CC30+CC31)/J6*100</f>
        <v>#DIV/0!</v>
      </c>
      <c r="CD36" s="76" t="e">
        <f>(CD30+CD31)/J6*100</f>
        <v>#DIV/0!</v>
      </c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23"/>
      <c r="CZ36" s="23"/>
      <c r="DA36" s="23"/>
      <c r="DB36" s="23"/>
      <c r="DC36" s="23"/>
    </row>
    <row r="37" spans="1:107">
      <c r="A37" s="46"/>
      <c r="B37" s="55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23"/>
      <c r="CZ37" s="23"/>
      <c r="DA37" s="23"/>
      <c r="DB37" s="23"/>
      <c r="DC37" s="23"/>
    </row>
    <row r="38" spans="1:107" ht="13.5" thickBot="1">
      <c r="A38" s="209" t="s">
        <v>49</v>
      </c>
      <c r="B38" s="210"/>
      <c r="C38" s="210"/>
      <c r="D38" s="56"/>
      <c r="E38" s="198" t="s">
        <v>55</v>
      </c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 t="s">
        <v>50</v>
      </c>
      <c r="S38" s="199"/>
      <c r="T38" s="205" t="s">
        <v>51</v>
      </c>
      <c r="U38" s="199"/>
      <c r="V38" s="199" t="s">
        <v>52</v>
      </c>
      <c r="W38" s="199"/>
      <c r="X38" s="199" t="s">
        <v>53</v>
      </c>
      <c r="Y38" s="201"/>
      <c r="Z38" s="199" t="s">
        <v>54</v>
      </c>
      <c r="AA38" s="199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23"/>
      <c r="CX38" s="23"/>
      <c r="CY38" s="23"/>
      <c r="CZ38" s="23"/>
      <c r="DA38" s="23"/>
      <c r="DB38" s="3"/>
      <c r="DC38" s="3"/>
    </row>
    <row r="39" spans="1:107" ht="13.5" thickBot="1">
      <c r="A39" s="6"/>
      <c r="B39" s="43" t="s">
        <v>12</v>
      </c>
      <c r="C39" s="72" t="e">
        <f>(C34+H34+M34+R34+W34+AB34+AG34+AL34+AQ34+AV34+BA34+BF34+BK34+BU34+BZ34)/S3</f>
        <v>#DIV/0!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202" t="s">
        <v>5</v>
      </c>
      <c r="Q39" s="203"/>
      <c r="R39" s="204">
        <f>SUM(C30+H30+M30+R30+W30+AB30+AG30+AL30+AQ30+AV30+BA30+BF30+BK30+BU30+BZ30)</f>
        <v>0</v>
      </c>
      <c r="S39" s="204"/>
      <c r="T39" s="204">
        <f>SUM(D30+I30+N30+S30+X30+AC30+AH30+AM30+AR30+AW30+BB30+BG30+BL30+BV30+CA30)</f>
        <v>0</v>
      </c>
      <c r="U39" s="204"/>
      <c r="V39" s="204">
        <f>SUM(E30+J30+O30+T30+Y30+AD30+AI30+AN30+AS30+AX30+BC30+BH30+BM30+BW30+CB30)</f>
        <v>0</v>
      </c>
      <c r="W39" s="204"/>
      <c r="X39" s="204">
        <f>SUM(F30+K30+P30+U30+Z30+AE30+AJ30+AO30+AT30+AY30+BD30+BI30+BN30+BX30+CC30)</f>
        <v>0</v>
      </c>
      <c r="Y39" s="204"/>
      <c r="Z39" s="200">
        <f>SUM(G30+L30+Q30+V30+AA30+AF30+AK30+AP30+AU30+AZ30+BE30+BJ30+BO30+BY30+CD30)</f>
        <v>0</v>
      </c>
      <c r="AA39" s="20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23"/>
      <c r="CX39" s="23"/>
      <c r="CY39" s="23"/>
      <c r="CZ39" s="23"/>
      <c r="DA39" s="23"/>
      <c r="DB39" s="3"/>
      <c r="DC39" s="3"/>
    </row>
    <row r="40" spans="1:107" ht="13.5" thickBot="1">
      <c r="A40" s="6"/>
      <c r="B40" s="43" t="s">
        <v>13</v>
      </c>
      <c r="C40" s="72" t="e">
        <f>(D34+I34+N34+S34+X34+AC34+AH34+AM34+AR34+AW34+BB34+BG34+BL34+BV34+CA34)/U3</f>
        <v>#DIV/0!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202" t="s">
        <v>6</v>
      </c>
      <c r="Q40" s="203"/>
      <c r="R40" s="204">
        <f>SUM(C31+H31+M31+R31+W31+AB31+AG31+AL31+AQ31+AV31+BA31+BF31+BK31+BU31+BZ31)</f>
        <v>0</v>
      </c>
      <c r="S40" s="204"/>
      <c r="T40" s="204">
        <f>SUM(D31+I31+N31+S31+X31+AC31+AH31+AM31+AR31+AW31+BB31+BG31+BL31+BV31+CA31)</f>
        <v>0</v>
      </c>
      <c r="U40" s="204"/>
      <c r="V40" s="204">
        <f>SUM(E31+J31+O31+T31+Y31+AD31+AI31+AN31+AS31+AX31+BC31+BH31+BM31+BW31+CB31)</f>
        <v>0</v>
      </c>
      <c r="W40" s="204"/>
      <c r="X40" s="204">
        <f>SUM(F31+K31+P31+U31+Z31+AE31+AJ31+AO31+AT31+AY31+BD31+BI31+BN31+BX31+CC31)</f>
        <v>0</v>
      </c>
      <c r="Y40" s="204"/>
      <c r="Z40" s="200">
        <f>SUM(G31+L31+Q31+V31+AA31+AF31+AK31+AP31+AU31+AZ31+BE31+BJ31+BO31+BY31+CD31)</f>
        <v>0</v>
      </c>
      <c r="AA40" s="20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23"/>
      <c r="CX40" s="23"/>
      <c r="CY40" s="23"/>
      <c r="CZ40" s="23"/>
      <c r="DA40" s="23"/>
      <c r="DB40" s="3"/>
      <c r="DC40" s="3"/>
    </row>
    <row r="41" spans="1:107" ht="13.5" thickBot="1">
      <c r="A41" s="6"/>
      <c r="B41" s="43" t="s">
        <v>14</v>
      </c>
      <c r="C41" s="72" t="e">
        <f>(E34+J34+O34+T34+Y34+AD34+AI34+AN34+AS34+AX34+BC34+BH34+BM34+BW34+CB34)/W3</f>
        <v>#DIV/0!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202" t="s">
        <v>7</v>
      </c>
      <c r="Q41" s="203"/>
      <c r="R41" s="204">
        <f>SUM(C32+H32+M32+R32+W32+AB32+AG32+AL32+AQ32+AV32+BA32+BF32+BK32+BU32+BZ32)</f>
        <v>0</v>
      </c>
      <c r="S41" s="204"/>
      <c r="T41" s="204">
        <f>SUM(D32+I32+N32+S32+X32+AC32+AH32+AM32+AR32+AW32+BB32+BG32+BL32+BV32+CA32)</f>
        <v>0</v>
      </c>
      <c r="U41" s="204"/>
      <c r="V41" s="204">
        <f>SUM(E32+J32+O32+T32+Y32+AD32+AI32+AN32+AS32+AX32+BC32+BH32+BM32+BW32+CB32)</f>
        <v>0</v>
      </c>
      <c r="W41" s="204"/>
      <c r="X41" s="204">
        <f>SUM(F32+K32+P32+U32+Z32+AE32+AJ32+AO32+AT32+AY32+BD32+BI32+BN32+BX32+CC32)</f>
        <v>0</v>
      </c>
      <c r="Y41" s="204"/>
      <c r="Z41" s="200">
        <f>SUM(G32+L32+Q32+V32+AA32+AF32+AK32+AP32+AU32+AZ32+BE32+BJ32+BO32+BY32+CD32)</f>
        <v>0</v>
      </c>
      <c r="AA41" s="20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23"/>
      <c r="CX41" s="23"/>
      <c r="CY41" s="23"/>
      <c r="CZ41" s="23"/>
      <c r="DA41" s="23"/>
      <c r="DB41" s="3"/>
      <c r="DC41" s="3"/>
    </row>
    <row r="42" spans="1:107" ht="13.5" thickBot="1">
      <c r="A42" s="6"/>
      <c r="B42" s="43" t="s">
        <v>15</v>
      </c>
      <c r="C42" s="72" t="e">
        <f>(F34+K34+P34+U34+Z34+AE34+AJ34+AO34+AT34+AY34+BD34+BI34+BN34+BX34+CC34)/Y3</f>
        <v>#DIV/0!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202" t="s">
        <v>8</v>
      </c>
      <c r="Q42" s="203"/>
      <c r="R42" s="204">
        <f>SUM(C33+H33+M33+R33+W33+AB33+AG33+AL33+AQ33+AV33+BA33+BF33+BK33+BU33+BZ33)</f>
        <v>0</v>
      </c>
      <c r="S42" s="204"/>
      <c r="T42" s="204">
        <f>SUM(D33+I33+N33+S33+X33+AC33+AH33+AM33+AR33+AW33+BB33+BG33+BL33+BV33+CA33)</f>
        <v>0</v>
      </c>
      <c r="U42" s="204"/>
      <c r="V42" s="204">
        <f>SUM(E33+J33+O33+T33+Y33+AD33+AI33+AN33+AS33+AX33+BC33+BH33+BM33+BW33+CB33)</f>
        <v>0</v>
      </c>
      <c r="W42" s="204"/>
      <c r="X42" s="204">
        <f>SUM(F33+K33+P33+U33+Z33+AE33+AJ33+AO33+AT33+AY33+BD33+BI33+BN33+BX33+CC33)</f>
        <v>0</v>
      </c>
      <c r="Y42" s="204"/>
      <c r="Z42" s="200">
        <f>SUM(G33+L33+Q33+V33+AA33+AF33+AK33+AP33+AU33+AZ33+BE33+BJ33+BO33+BY33+CD33)</f>
        <v>0</v>
      </c>
      <c r="AA42" s="20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23"/>
      <c r="CX42" s="23"/>
      <c r="CY42" s="23"/>
      <c r="CZ42" s="23"/>
      <c r="DA42" s="23"/>
      <c r="DB42" s="3"/>
      <c r="DC42" s="3"/>
    </row>
    <row r="43" spans="1:107" ht="13.5" thickBot="1">
      <c r="A43" s="6"/>
      <c r="B43" s="45" t="s">
        <v>48</v>
      </c>
      <c r="C43" s="72" t="e">
        <f>(G34+L34+Q34+V34+AA34+AF34+AK34+AP34+AU34+AZ34+BE34+BJ34+BO34+BY34+CD34)/Y3</f>
        <v>#DIV/0!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4"/>
      <c r="Q43" s="54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23"/>
      <c r="CX43" s="23"/>
      <c r="CY43" s="23"/>
      <c r="CZ43" s="23"/>
      <c r="DA43" s="23"/>
      <c r="DB43" s="3"/>
      <c r="DC43" s="3"/>
    </row>
    <row r="44" spans="1:107">
      <c r="A44" s="46"/>
      <c r="B44" s="47"/>
      <c r="C44" s="50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23"/>
      <c r="CZ44" s="23"/>
      <c r="DA44" s="23"/>
      <c r="DB44" s="23"/>
      <c r="DC44" s="23"/>
    </row>
    <row r="45" spans="1:107" ht="13.5" thickBot="1">
      <c r="A45" s="206" t="s">
        <v>56</v>
      </c>
      <c r="B45" s="206"/>
      <c r="C45" s="46"/>
      <c r="D45" s="4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0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44"/>
      <c r="CZ45" s="44"/>
      <c r="DA45" s="44"/>
      <c r="DB45" s="44"/>
      <c r="DC45" s="44"/>
    </row>
    <row r="46" spans="1:107" ht="13.5" thickBot="1">
      <c r="A46" s="6"/>
      <c r="B46" s="45" t="s">
        <v>12</v>
      </c>
      <c r="C46" s="73" t="e">
        <f>ROUNDUP((R39*1+R40*0.64+R41*0.36+R42*0.14)/D6/S3*100,0)</f>
        <v>#DIV/0!</v>
      </c>
      <c r="D46" s="2"/>
      <c r="E46" s="59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</row>
    <row r="47" spans="1:107" ht="16.5" thickBot="1">
      <c r="A47" s="6"/>
      <c r="B47" s="45" t="s">
        <v>13</v>
      </c>
      <c r="C47" s="73" t="e">
        <f>ROUNDUP((T39*1+T40*0.64+T41*0.36+T42*0.14)/F6/U3*100,0)</f>
        <v>#DIV/0!</v>
      </c>
      <c r="D47" s="2"/>
      <c r="E47" s="59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8"/>
      <c r="AC47" s="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7"/>
      <c r="CZ47" s="7"/>
      <c r="DA47" s="7"/>
      <c r="DB47" s="7"/>
      <c r="DC47" s="7"/>
    </row>
    <row r="48" spans="1:107" ht="13.5" thickBot="1">
      <c r="A48" s="6"/>
      <c r="B48" s="45" t="s">
        <v>14</v>
      </c>
      <c r="C48" s="73" t="e">
        <f>ROUNDUP((V39*1+V40*0.64+V41*0.36+V42*0.14)/H6/W3*100,0)</f>
        <v>#DIV/0!</v>
      </c>
      <c r="D48" s="3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</row>
    <row r="49" spans="1:107" ht="13.5" thickBot="1">
      <c r="A49" s="6"/>
      <c r="B49" s="45" t="s">
        <v>15</v>
      </c>
      <c r="C49" s="73" t="e">
        <f>ROUNDUP((X42*1+X43*0.64+Z44*0.36+Z45*0.14)/J6/Y3*100,0)</f>
        <v>#DIV/0!</v>
      </c>
      <c r="D49" s="3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7" ht="13.5" thickBot="1">
      <c r="A50" s="6"/>
      <c r="B50" s="45" t="s">
        <v>48</v>
      </c>
      <c r="C50" s="73" t="e">
        <f>ROUNDUP((Z39*1+Z40*0.64+Z41*0.36+Z42*0.14)/J6/Y3*100,0)</f>
        <v>#DIV/0!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</row>
    <row r="51" spans="1:107">
      <c r="A51" s="46"/>
      <c r="B51" s="47"/>
      <c r="C51" s="4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</row>
    <row r="52" spans="1:107">
      <c r="A52" s="207" t="s">
        <v>59</v>
      </c>
      <c r="B52" s="207"/>
      <c r="C52" s="208" t="s">
        <v>127</v>
      </c>
      <c r="D52" s="208"/>
      <c r="E52" s="208"/>
      <c r="F52" s="208"/>
      <c r="G52" s="208"/>
      <c r="H52" s="208"/>
      <c r="I52" s="208"/>
      <c r="J52" s="20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</row>
    <row r="53" spans="1:10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</row>
    <row r="54" spans="1:107">
      <c r="A54" s="41" t="s">
        <v>62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</row>
    <row r="55" spans="1:10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</row>
    <row r="56" spans="1:107">
      <c r="A56" s="41" t="s">
        <v>46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</row>
    <row r="57" spans="1:10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</row>
    <row r="58" spans="1:107">
      <c r="A58" t="s">
        <v>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</row>
    <row r="59" spans="1:10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</row>
    <row r="60" spans="1:107">
      <c r="A60" t="s">
        <v>64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</row>
  </sheetData>
  <mergeCells count="98">
    <mergeCell ref="A1:AV1"/>
    <mergeCell ref="D2:E2"/>
    <mergeCell ref="F2:G2"/>
    <mergeCell ref="H2:I2"/>
    <mergeCell ref="J2:K2"/>
    <mergeCell ref="S2:T2"/>
    <mergeCell ref="U2:V2"/>
    <mergeCell ref="W2:X2"/>
    <mergeCell ref="Y2:Z2"/>
    <mergeCell ref="S3:T3"/>
    <mergeCell ref="U3:V3"/>
    <mergeCell ref="W3:X3"/>
    <mergeCell ref="Y3:Z3"/>
    <mergeCell ref="A4:C4"/>
    <mergeCell ref="D4:E4"/>
    <mergeCell ref="F4:G4"/>
    <mergeCell ref="H4:I4"/>
    <mergeCell ref="J4:K4"/>
    <mergeCell ref="A3:C3"/>
    <mergeCell ref="D3:E3"/>
    <mergeCell ref="F3:G3"/>
    <mergeCell ref="H3:I3"/>
    <mergeCell ref="J3:K3"/>
    <mergeCell ref="M3:R3"/>
    <mergeCell ref="C8:G8"/>
    <mergeCell ref="H8:L8"/>
    <mergeCell ref="M8:Q8"/>
    <mergeCell ref="R8:V8"/>
    <mergeCell ref="A5:C5"/>
    <mergeCell ref="D5:E5"/>
    <mergeCell ref="F5:G5"/>
    <mergeCell ref="H5:I5"/>
    <mergeCell ref="J5:K5"/>
    <mergeCell ref="A6:C6"/>
    <mergeCell ref="D6:E6"/>
    <mergeCell ref="F6:G6"/>
    <mergeCell ref="H6:I6"/>
    <mergeCell ref="J6:K6"/>
    <mergeCell ref="A30:B30"/>
    <mergeCell ref="CY30:DC30"/>
    <mergeCell ref="BA8:BE8"/>
    <mergeCell ref="BF8:BJ8"/>
    <mergeCell ref="BK8:BO8"/>
    <mergeCell ref="BP8:BT8"/>
    <mergeCell ref="BU8:BY8"/>
    <mergeCell ref="BZ8:CD8"/>
    <mergeCell ref="W8:AA8"/>
    <mergeCell ref="AB8:AF8"/>
    <mergeCell ref="AG8:AK8"/>
    <mergeCell ref="AL8:AP8"/>
    <mergeCell ref="AQ8:AU8"/>
    <mergeCell ref="AV8:AZ8"/>
    <mergeCell ref="A8:A9"/>
    <mergeCell ref="B8:B9"/>
    <mergeCell ref="CE8:CI8"/>
    <mergeCell ref="CJ8:CN8"/>
    <mergeCell ref="CO8:CS8"/>
    <mergeCell ref="CT8:CX8"/>
    <mergeCell ref="CY8:DC8"/>
    <mergeCell ref="Z38:AA38"/>
    <mergeCell ref="A31:B31"/>
    <mergeCell ref="A32:B32"/>
    <mergeCell ref="A33:B33"/>
    <mergeCell ref="A34:B34"/>
    <mergeCell ref="A36:B36"/>
    <mergeCell ref="A38:C38"/>
    <mergeCell ref="E38:Q38"/>
    <mergeCell ref="R38:S38"/>
    <mergeCell ref="T38:U38"/>
    <mergeCell ref="V38:W38"/>
    <mergeCell ref="X38:Y38"/>
    <mergeCell ref="Z40:AA40"/>
    <mergeCell ref="P39:Q39"/>
    <mergeCell ref="R39:S39"/>
    <mergeCell ref="T39:U39"/>
    <mergeCell ref="V39:W39"/>
    <mergeCell ref="X39:Y39"/>
    <mergeCell ref="Z39:AA39"/>
    <mergeCell ref="P40:Q40"/>
    <mergeCell ref="R40:S40"/>
    <mergeCell ref="T40:U40"/>
    <mergeCell ref="V40:W40"/>
    <mergeCell ref="X40:Y40"/>
    <mergeCell ref="T42:U42"/>
    <mergeCell ref="V42:W42"/>
    <mergeCell ref="X42:Y42"/>
    <mergeCell ref="Z42:AA42"/>
    <mergeCell ref="P41:Q41"/>
    <mergeCell ref="R41:S41"/>
    <mergeCell ref="T41:U41"/>
    <mergeCell ref="V41:W41"/>
    <mergeCell ref="X41:Y41"/>
    <mergeCell ref="Z41:AA41"/>
    <mergeCell ref="A45:B45"/>
    <mergeCell ref="A52:B52"/>
    <mergeCell ref="C52:J52"/>
    <mergeCell ref="P42:Q42"/>
    <mergeCell ref="R42:S42"/>
  </mergeCells>
  <conditionalFormatting sqref="AI10:AJ29 AN10:AN12 G10:Z29 AB10:AG29">
    <cfRule type="cellIs" dxfId="8" priority="3" stopIfTrue="1" operator="equal">
      <formula>2</formula>
    </cfRule>
  </conditionalFormatting>
  <conditionalFormatting sqref="AA10:AA29">
    <cfRule type="cellIs" dxfId="7" priority="2" stopIfTrue="1" operator="equal">
      <formula>2</formula>
    </cfRule>
  </conditionalFormatting>
  <conditionalFormatting sqref="G26 L26 Q26 V26 AA26 AF26 AK26 AP26 AU26 AZ26 BE26 BJ26 BO26:BT26 BY26 CD26 C10:CD25">
    <cfRule type="containsText" dxfId="6" priority="1" operator="containsText" text="2">
      <formula>NOT(ISERROR(SEARCH("2",C10)))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Учёт успеваемости учащихся 1-11 классы</dc:title>
  <dc:subject>Мониторинг</dc:subject>
  <dc:creator>Койнова Ольга Николаевна</dc:creator>
  <cp:lastModifiedBy>Master</cp:lastModifiedBy>
  <cp:lastPrinted>2011-03-20T15:51:50Z</cp:lastPrinted>
  <dcterms:created xsi:type="dcterms:W3CDTF">2002-05-02T17:32:13Z</dcterms:created>
  <dcterms:modified xsi:type="dcterms:W3CDTF">2012-01-13T13:58:48Z</dcterms:modified>
  <cp:category>Приложение к электронному дневнику</cp:category>
</cp:coreProperties>
</file>